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1715" windowWidth="19050" windowHeight="11580" tabRatio="754" activeTab="5"/>
  </bookViews>
  <sheets>
    <sheet name="Приложение 1" sheetId="1" r:id="rId1"/>
    <sheet name="Приложение 2" sheetId="2" r:id="rId2"/>
    <sheet name="Приложение 3" sheetId="3" r:id="rId3"/>
    <sheet name="Приложение 4" sheetId="4" r:id="rId4"/>
    <sheet name="Приложение 5" sheetId="5" r:id="rId5"/>
    <sheet name="Приложение 6" sheetId="6" r:id="rId6"/>
  </sheets>
  <definedNames/>
  <calcPr fullCalcOnLoad="1"/>
</workbook>
</file>

<file path=xl/sharedStrings.xml><?xml version="1.0" encoding="utf-8"?>
<sst xmlns="http://schemas.openxmlformats.org/spreadsheetml/2006/main" count="1366" uniqueCount="788">
  <si>
    <t>к решению Совета</t>
  </si>
  <si>
    <t>Тейковского</t>
  </si>
  <si>
    <t>муниципального района</t>
  </si>
  <si>
    <t>Наименование показателя</t>
  </si>
  <si>
    <t>Финансовый отдел администрации Тейковского муниципального района</t>
  </si>
  <si>
    <t>040</t>
  </si>
  <si>
    <t>042</t>
  </si>
  <si>
    <t>100</t>
  </si>
  <si>
    <t>Целевая статья</t>
  </si>
  <si>
    <t>ВСЕГО</t>
  </si>
  <si>
    <r>
      <t xml:space="preserve">Обеспечение деятельности муниципального казенного учреждения «Единая дежурно – диспетчерская служба Тейковского муниципального района» </t>
    </r>
    <r>
      <rPr>
        <sz val="10"/>
        <color indexed="8"/>
        <rFont val="Times New Roman"/>
        <family val="1"/>
      </rPr>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</si>
  <si>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r>
      <t xml:space="preserve">Обеспечение деятельности муниципального казенного учреждения «Единая дежурно – диспетчерская служба Тейковского муниципального района» </t>
    </r>
    <r>
      <rPr>
        <sz val="10"/>
        <color indexed="8"/>
        <rFont val="Times New Roman"/>
        <family val="1"/>
      </rPr>
      <t>(Иные бюджетные ассигнования)</t>
    </r>
  </si>
  <si>
    <t xml:space="preserve">Общегосударственные вопросы  </t>
  </si>
  <si>
    <t>Обеспечение деятельности финансовых, налоговых и таможенных органов и органов финансового (финансово-бюджетного) надзора</t>
  </si>
  <si>
    <t>Резервные фонды</t>
  </si>
  <si>
    <t xml:space="preserve">Другие общегосударственные вопросы </t>
  </si>
  <si>
    <t>Национальная безопасность и правоохранительная деятельность</t>
  </si>
  <si>
    <t xml:space="preserve">Национальная экономика </t>
  </si>
  <si>
    <t xml:space="preserve">Сельское хозяйство и рыболовство </t>
  </si>
  <si>
    <t>Дорожное хозяйство (дорожные фонды)</t>
  </si>
  <si>
    <t xml:space="preserve">Другие вопросы в области национальной экономики </t>
  </si>
  <si>
    <t>Дошкольное образование</t>
  </si>
  <si>
    <t>Общее образование</t>
  </si>
  <si>
    <t>Другие вопросы в области образования</t>
  </si>
  <si>
    <t>Культура</t>
  </si>
  <si>
    <t>Социальная политика</t>
  </si>
  <si>
    <t xml:space="preserve">Пенсионное обеспечение </t>
  </si>
  <si>
    <t xml:space="preserve">Охрана семьи и детства </t>
  </si>
  <si>
    <t>Физическая культура и спорт</t>
  </si>
  <si>
    <t xml:space="preserve">Итого расходов </t>
  </si>
  <si>
    <t>0100</t>
  </si>
  <si>
    <t>0103</t>
  </si>
  <si>
    <t>0104</t>
  </si>
  <si>
    <t>0106</t>
  </si>
  <si>
    <t>0111</t>
  </si>
  <si>
    <t>0113</t>
  </si>
  <si>
    <t>0300</t>
  </si>
  <si>
    <t>0400</t>
  </si>
  <si>
    <t>0405</t>
  </si>
  <si>
    <t>0409</t>
  </si>
  <si>
    <t>0412</t>
  </si>
  <si>
    <t>0700</t>
  </si>
  <si>
    <t>0701</t>
  </si>
  <si>
    <t>0702</t>
  </si>
  <si>
    <t>0707</t>
  </si>
  <si>
    <t>0709</t>
  </si>
  <si>
    <t>0800</t>
  </si>
  <si>
    <t>0801</t>
  </si>
  <si>
    <t>1000</t>
  </si>
  <si>
    <t>1001</t>
  </si>
  <si>
    <t>1004</t>
  </si>
  <si>
    <t>1100</t>
  </si>
  <si>
    <t>Раздел, подразделений</t>
  </si>
  <si>
    <t>Вид рас-ходов</t>
  </si>
  <si>
    <t>Администрация Тейковского муниципального района</t>
  </si>
  <si>
    <t>Совет Тейковского муниципального района</t>
  </si>
  <si>
    <t>041</t>
  </si>
  <si>
    <t>046</t>
  </si>
  <si>
    <r>
      <t>Образование</t>
    </r>
    <r>
      <rPr>
        <sz val="10"/>
        <color indexed="8"/>
        <rFont val="Times New Roman"/>
        <family val="1"/>
      </rPr>
      <t xml:space="preserve"> </t>
    </r>
  </si>
  <si>
    <t>200</t>
  </si>
  <si>
    <t>Код адми-нистратора расходов</t>
  </si>
  <si>
    <t>Отдел образования администрации Тейковского муниципального района</t>
  </si>
  <si>
    <t>0105</t>
  </si>
  <si>
    <t>Судебная система</t>
  </si>
  <si>
    <t>0102</t>
  </si>
  <si>
    <t>Функционирование высшего должностного лица субъекта Российской Федерации и муниципального образования</t>
  </si>
  <si>
    <r>
      <t>Предоставление муниципальной услуги «Предоставление общедоступного бесплатного дошкольного образования» (</t>
    </r>
    <r>
      <rPr>
        <sz val="10"/>
        <color indexed="8"/>
        <rFont val="Times New Roman"/>
        <family val="1"/>
      </rPr>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</si>
  <si>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r>
      <t xml:space="preserve">Предоставление муниципальной услуги «Предоставление общедоступного бесплатного дошкольного образования» </t>
    </r>
    <r>
      <rPr>
        <sz val="10"/>
        <color indexed="8"/>
        <rFont val="Times New Roman"/>
        <family val="1"/>
      </rPr>
      <t>(Иные бюджетные ассигнования)</t>
    </r>
  </si>
  <si>
    <r>
      <t xml:space="preserve">Предоставление муниципальной услуги «Предоставление бесплатного и общедоступного начального, основного, среднего общего образования» </t>
    </r>
    <r>
      <rPr>
        <sz val="10"/>
        <color indexed="8"/>
        <rFont val="Times New Roman"/>
        <family val="1"/>
      </rPr>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</si>
  <si>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r>
      <t xml:space="preserve">Предоставление муниципальной услуги «Предоставление бесплатного и общедоступного начального, основного, среднего общего образования» </t>
    </r>
    <r>
      <rPr>
        <sz val="10"/>
        <color indexed="8"/>
        <rFont val="Times New Roman"/>
        <family val="1"/>
      </rPr>
      <t>(Предоставление субсидий бюджетным, автономным учреждениям и иным некоммерческим организациям)</t>
    </r>
  </si>
  <si>
    <r>
      <t>Предоставление муниципальной услуги «Предоставление бесплатного и общедоступного начального, основного, среднего общего образования» (</t>
    </r>
    <r>
      <rPr>
        <sz val="10"/>
        <color indexed="8"/>
        <rFont val="Times New Roman"/>
        <family val="1"/>
      </rPr>
      <t>Иные бюджетные ассигнования)</t>
    </r>
  </si>
  <si>
    <r>
      <t xml:space="preserve">Содержание прочих учреждений образования </t>
    </r>
    <r>
      <rPr>
        <sz val="10"/>
        <color indexed="8"/>
        <rFont val="Times New Roman"/>
        <family val="1"/>
      </rPr>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</si>
  <si>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r>
      <t xml:space="preserve">Содержание прочих учреждений образования </t>
    </r>
    <r>
      <rPr>
        <sz val="10"/>
        <color indexed="8"/>
        <rFont val="Times New Roman"/>
        <family val="1"/>
      </rPr>
      <t>(Иные бюджетные ассигнования)</t>
    </r>
  </si>
  <si>
    <r>
      <t xml:space="preserve">Предоставление муниципальной услуги «Организация дополнительного образования детей» </t>
    </r>
    <r>
      <rPr>
        <sz val="10"/>
        <color indexed="8"/>
        <rFont val="Times New Roman"/>
        <family val="1"/>
      </rPr>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</si>
  <si>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r>
      <t xml:space="preserve">Предоставление муниципальной услуги «организация дополнительного образования детей» </t>
    </r>
    <r>
      <rPr>
        <sz val="10"/>
        <color indexed="8"/>
        <rFont val="Times New Roman"/>
        <family val="1"/>
      </rPr>
      <t>(Иные бюджетные ассигнования)</t>
    </r>
  </si>
  <si>
    <r>
      <t xml:space="preserve">Предоставление муниципальной услуги «Организация досуга и обеспечение населения услугами организаций культуры» </t>
    </r>
    <r>
      <rPr>
        <sz val="10"/>
        <color indexed="8"/>
        <rFont val="Times New Roman"/>
        <family val="1"/>
      </rPr>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</si>
  <si>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r>
      <t xml:space="preserve">Предоставление муниципальной услуги «Организация досуга и обеспечение населения услугами организаций культуры» </t>
    </r>
    <r>
      <rPr>
        <sz val="10"/>
        <color indexed="8"/>
        <rFont val="Times New Roman"/>
        <family val="1"/>
      </rPr>
      <t>(Иные бюджетные ассигнования)</t>
    </r>
  </si>
  <si>
    <r>
      <t xml:space="preserve">Предоставление муниципальной услуги «Организация  предоставления дополнительного образования детей в сфере культуры и искусства» </t>
    </r>
    <r>
      <rPr>
        <sz val="10"/>
        <color indexed="8"/>
        <rFont val="Times New Roman"/>
        <family val="1"/>
      </rPr>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</si>
  <si>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r>
      <t xml:space="preserve">Обеспечение функций Совета Тейковского муниципального района </t>
    </r>
    <r>
      <rPr>
        <sz val="10"/>
        <color indexed="8"/>
        <rFont val="Times New Roman"/>
        <family val="1"/>
      </rPr>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</si>
  <si>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Функционирование высшего должностного лица Тейковского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</si>
  <si>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функций администрации Тейковского муниципального района </t>
    </r>
    <r>
      <rPr>
        <sz val="10"/>
        <color indexed="8"/>
        <rFont val="Times New Roman"/>
        <family val="1"/>
      </rPr>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</si>
  <si>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r>
      <t xml:space="preserve">Обеспечение функций администрации Тейковского муниципального района </t>
    </r>
    <r>
      <rPr>
        <sz val="10"/>
        <color indexed="8"/>
        <rFont val="Times New Roman"/>
        <family val="1"/>
      </rPr>
      <t>(Иные бюджетные ассигнования)</t>
    </r>
  </si>
  <si>
    <r>
      <t xml:space="preserve">Обеспечение функций финансового органа администрации Тейковского муниципального района </t>
    </r>
    <r>
      <rPr>
        <sz val="10"/>
        <color indexed="8"/>
        <rFont val="Times New Roman"/>
        <family val="1"/>
      </rPr>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</si>
  <si>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r>
      <t>Обеспечение функций финансового органа администрации Тейковского муниципального района (Ины</t>
    </r>
    <r>
      <rPr>
        <sz val="10"/>
        <color indexed="8"/>
        <rFont val="Times New Roman"/>
        <family val="1"/>
      </rPr>
      <t>е бюджетные ассигнования)</t>
    </r>
  </si>
  <si>
    <r>
      <t>Резервный фонд администрации Тейковского муниципального района</t>
    </r>
    <r>
      <rPr>
        <sz val="10"/>
        <color indexed="8"/>
        <rFont val="Times New Roman"/>
        <family val="1"/>
      </rPr>
      <t xml:space="preserve"> (Иные бюджетные ассигнования)</t>
    </r>
  </si>
  <si>
    <t>Организация дополнительного пенсионного обеспечения отдельных категорий граждан (Социальное обеспечение и иные выплаты населению)</t>
  </si>
  <si>
    <t>4190000260</t>
  </si>
  <si>
    <t>Проведение районных и участие в областных конкурсах социально значимых программ и проектов, направленных на поддержку одаренных детей (Предоставление субсидий бюджетным, автономным учреждениям и иным некоммерческим организациям)</t>
  </si>
  <si>
    <r>
      <t xml:space="preserve">Обеспечение функций отделов администрации Тейковского муниципального района </t>
    </r>
    <r>
      <rPr>
        <sz val="10"/>
        <color indexed="8"/>
        <rFont val="Times New Roman"/>
        <family val="1"/>
      </rPr>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</si>
  <si>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047</t>
  </si>
  <si>
    <t xml:space="preserve">Отдел культуры, туризма, молодежной и социальной политики администрации Тейковского муниципального района </t>
  </si>
  <si>
    <t>0804</t>
  </si>
  <si>
    <t>Другие вопросы в области культуры, кинематографии</t>
  </si>
  <si>
    <t>Культура, кинематография</t>
  </si>
  <si>
    <t xml:space="preserve">Проведение районных и участие в областных конкурсах социально значимых программ и проектов, направленных на поддержку одаренных детей (Закупка товаров, работ и услуг для обеспечения государственных (муниципальных) нужд) </t>
  </si>
  <si>
    <r>
      <t xml:space="preserve">Предоставление муниципальной услуги «Предоставление общедоступного бесплатного дошкольного образования» </t>
    </r>
    <r>
      <rPr>
        <sz val="10"/>
        <color indexed="8"/>
        <rFont val="Times New Roman"/>
        <family val="1"/>
      </rPr>
      <t xml:space="preserve">(Закупка товаров, работ и услуг для обеспечения государственных (муниципальных) нужд) </t>
    </r>
  </si>
  <si>
    <r>
      <t xml:space="preserve">Обеспечение деятельности учреждений образования за счет родительской платы </t>
    </r>
    <r>
      <rPr>
        <sz val="10"/>
        <color indexed="8"/>
        <rFont val="Times New Roman"/>
        <family val="1"/>
      </rPr>
      <t xml:space="preserve">(Закупка товаров, работ и услуг для обеспечения государственных (муниципальных) нужд) </t>
    </r>
  </si>
  <si>
    <t xml:space="preserve">Расходы на питание детей (Закупка товаров, работ и услуг для обеспечения государственных (муниципальных) нужд) </t>
  </si>
  <si>
    <r>
      <t xml:space="preserve">Предоставление муниципальной услуги «Предоставление бесплатного и общедоступного начального, основного, среднего общего образования» </t>
    </r>
    <r>
      <rPr>
        <sz val="10"/>
        <color indexed="8"/>
        <rFont val="Times New Roman"/>
        <family val="1"/>
      </rPr>
      <t xml:space="preserve">(Закупка товаров, работ и услуг для обеспечения государственных (муниципальных) нужд) </t>
    </r>
  </si>
  <si>
    <t xml:space="preserve">Содержание прочих учреждений образования (Закупка товаров, работ и услуг для обеспечения государственных (муниципальных) нужд) </t>
  </si>
  <si>
    <r>
      <t xml:space="preserve">Предоставление муниципальной услуги «Организация досуга и обеспечение населения услугами организаций культуры» </t>
    </r>
    <r>
      <rPr>
        <sz val="10"/>
        <color indexed="8"/>
        <rFont val="Times New Roman"/>
        <family val="1"/>
      </rPr>
      <t xml:space="preserve">(Закупка товаров, работ и услуг для обеспечения государственных (муниципальных) нужд) </t>
    </r>
  </si>
  <si>
    <t xml:space="preserve">Содержание учреждений культуры  за счет иных источников (Закупка товаров, работ и услуг для обеспечения государственных (муниципальных) нужд) </t>
  </si>
  <si>
    <r>
      <t xml:space="preserve">Укрепление материально – технической базы муниципальных учреждений культуры </t>
    </r>
    <r>
      <rPr>
        <sz val="10"/>
        <color indexed="8"/>
        <rFont val="Times New Roman"/>
        <family val="1"/>
      </rPr>
      <t xml:space="preserve">(Закупка товаров, работ и услуг для обеспечения государственных (муниципальных) нужд) </t>
    </r>
  </si>
  <si>
    <r>
      <t xml:space="preserve">Предоставление муниципальной услуги «Организация  предоставления дополнительного образования детей в сфере культуры и искусства» </t>
    </r>
    <r>
      <rPr>
        <sz val="10"/>
        <color indexed="8"/>
        <rFont val="Times New Roman"/>
        <family val="1"/>
      </rPr>
      <t xml:space="preserve">(Закупка товаров, работ и услуг для обеспечения государственных (муниципальных) нужд) </t>
    </r>
  </si>
  <si>
    <t xml:space="preserve">Информирование населения о деятельности органов местного самоуправления Тейковского муниципального района (Закупка товаров, работ и услуг для обеспечения государственных (муниципальных) нужд) </t>
  </si>
  <si>
    <r>
      <t xml:space="preserve">Обеспечение функций Совета Тейковского муниципального района </t>
    </r>
    <r>
      <rPr>
        <sz val="10"/>
        <color indexed="8"/>
        <rFont val="Times New Roman"/>
        <family val="1"/>
      </rPr>
      <t xml:space="preserve">(Закупка товаров, работ и услуг для обеспечения государственных (муниципальных) нужд) </t>
    </r>
  </si>
  <si>
    <r>
      <t xml:space="preserve">Обеспечение функций администрации Тейковского муниципального района </t>
    </r>
    <r>
      <rPr>
        <sz val="10"/>
        <color indexed="8"/>
        <rFont val="Times New Roman"/>
        <family val="1"/>
      </rPr>
      <t xml:space="preserve">(Закупка товаров, работ и услуг для обеспечения государственных (муниципальных) нужд) </t>
    </r>
  </si>
  <si>
    <r>
      <t xml:space="preserve">Обеспечение функций отделов администрации Тейковского муниципального района </t>
    </r>
    <r>
      <rPr>
        <sz val="10"/>
        <color indexed="8"/>
        <rFont val="Times New Roman"/>
        <family val="1"/>
      </rPr>
      <t xml:space="preserve">(Закупка товаров, работ и услуг для обеспечения государственных (муниципальных) нужд) </t>
    </r>
  </si>
  <si>
    <r>
      <t xml:space="preserve">Обеспечение функций финансового органа администрации Тейковского муниципального района </t>
    </r>
    <r>
      <rPr>
        <sz val="10"/>
        <color indexed="8"/>
        <rFont val="Times New Roman"/>
        <family val="1"/>
      </rPr>
      <t xml:space="preserve">(Закупка товаров, работ и услуг для обеспечения государственных (муниципальных) нужд) </t>
    </r>
  </si>
  <si>
    <r>
      <t xml:space="preserve">Расходы на организацию и проведение мероприятий, связанных с праздничными, юбилейными и памятными датами, Совещания и семинары </t>
    </r>
    <r>
      <rPr>
        <sz val="10"/>
        <color indexed="8"/>
        <rFont val="Times New Roman"/>
        <family val="1"/>
      </rPr>
      <t xml:space="preserve">(Закупка товаров, работ и услуг для обеспечения государственных (муниципальных) нужд) </t>
    </r>
  </si>
  <si>
    <r>
      <t xml:space="preserve">Обеспечение деятельности муниципального казенного учреждения «Единая дежурно – диспетчерская служба Тейковского муниципального района» </t>
    </r>
    <r>
      <rPr>
        <sz val="10"/>
        <color indexed="8"/>
        <rFont val="Times New Roman"/>
        <family val="1"/>
      </rPr>
      <t xml:space="preserve">(Закупка товаров, работ и услуг для обеспечения государственных (муниципальных) нужд) </t>
    </r>
  </si>
  <si>
    <t xml:space="preserve">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 </t>
  </si>
  <si>
    <t xml:space="preserve"> 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</si>
  <si>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Организация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</si>
  <si>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r>
      <t xml:space="preserve">Расходы на уплату членских взносов в Ассоциацию «Совет муниципальных образований» </t>
    </r>
    <r>
      <rPr>
        <sz val="10"/>
        <color indexed="8"/>
        <rFont val="Times New Roman"/>
        <family val="1"/>
      </rPr>
      <t>(Иные бюджетные ассигнования)</t>
    </r>
  </si>
  <si>
    <t>1003</t>
  </si>
  <si>
    <t>Социальное обеспечение населения</t>
  </si>
  <si>
    <t>Молодежная политика</t>
  </si>
  <si>
    <t xml:space="preserve">Мероприятия в области строительства, архитектуры и градостроительства (Закупка товаров, работ и услуг для обеспечения государственных (муниципальных) нужд) </t>
  </si>
  <si>
    <t xml:space="preserve">Проведение капитального ремонта муниципального жилого фонда (Закупка товаров, работ и услуг для обеспечения государственных (муниципальных) нужд) </t>
  </si>
  <si>
    <t>0502</t>
  </si>
  <si>
    <t>0501</t>
  </si>
  <si>
    <t>0503</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</si>
  <si>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</si>
  <si>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</si>
  <si>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Жилищно-коммунальное хозяйство</t>
  </si>
  <si>
    <t>0500</t>
  </si>
  <si>
    <t>Жилищное хозяйство</t>
  </si>
  <si>
    <t>Коммунальное хозяйство</t>
  </si>
  <si>
    <t>Благоустройство</t>
  </si>
  <si>
    <t>Приложение 2</t>
  </si>
  <si>
    <t>0703</t>
  </si>
  <si>
    <t>Дополнительное образование детей</t>
  </si>
  <si>
    <t>800</t>
  </si>
  <si>
    <r>
      <t xml:space="preserve">Обеспечение функций отделов администрации Тейковского муниципального района </t>
    </r>
    <r>
      <rPr>
        <sz val="10"/>
        <color indexed="8"/>
        <rFont val="Times New Roman"/>
        <family val="1"/>
      </rPr>
      <t>(Иные бюджетные ассигнования)</t>
    </r>
  </si>
  <si>
    <r>
      <t xml:space="preserve">Обеспечение функций отдела образования администрации Тейковского муниципального района </t>
    </r>
    <r>
      <rPr>
        <sz val="10"/>
        <color indexed="8"/>
        <rFont val="Times New Roman"/>
        <family val="1"/>
      </rPr>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</si>
  <si>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r>
      <t xml:space="preserve">Обеспечение функций отдела образования администрации Тейковского муниципального района </t>
    </r>
    <r>
      <rPr>
        <sz val="10"/>
        <color indexed="8"/>
        <rFont val="Times New Roman"/>
        <family val="1"/>
      </rPr>
      <t xml:space="preserve">(Закупка товаров, работ и услуг для обеспечения государственных (муниципальных) нужд) </t>
    </r>
  </si>
  <si>
    <t xml:space="preserve">Тейковского </t>
  </si>
  <si>
    <t>ДОХОДЫ</t>
  </si>
  <si>
    <t>Код классификации доходов бюджетов Российской Федерации</t>
  </si>
  <si>
    <t xml:space="preserve"> 000 1000000000 0000 000</t>
  </si>
  <si>
    <t xml:space="preserve">  НАЛОГОВЫЕ И НЕНАЛОГОВЫЕ ДОХОДЫ</t>
  </si>
  <si>
    <t xml:space="preserve"> 000 1010000000 0000 000</t>
  </si>
  <si>
    <t xml:space="preserve">  НАЛОГИ НА ПРИБЫЛЬ, ДОХОДЫ</t>
  </si>
  <si>
    <t xml:space="preserve"> 000 1010200001 0000 110</t>
  </si>
  <si>
    <t xml:space="preserve">  Налог на доходы физических лиц</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</si>
  <si>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</si>
  <si>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000 1030000000 0000 000</t>
  </si>
  <si>
    <t xml:space="preserve">  НАЛОГИ НА ТОВАРЫ (РАБОТЫ, УСЛУГИ), РЕАЛИЗУЕМЫЕ НА ТЕРРИТОРИИ РОССИЙСКОЙ ФЕДЕРАЦИИ</t>
  </si>
  <si>
    <t xml:space="preserve"> 000 1050000000 0000 000</t>
  </si>
  <si>
    <t xml:space="preserve">  НАЛОГИ НА СОВОКУПНЫЙ ДОХОД</t>
  </si>
  <si>
    <t xml:space="preserve">  Единый налог на вмененный доход для отдельных видов деятельности</t>
  </si>
  <si>
    <t xml:space="preserve">  Единый сельскохозяйственный налог</t>
  </si>
  <si>
    <t xml:space="preserve"> 000 1070000000 0000 000</t>
  </si>
  <si>
    <t xml:space="preserve">  НАЛОГИ, СБОРЫ И РЕГУЛЯРНЫЕ ПЛАТЕЖИ ЗА ПОЛЬЗОВАНИЕ ПРИРОДНЫМИ РЕСУРСАМИ</t>
  </si>
  <si>
    <t xml:space="preserve"> 000 1070100001 0000 110</t>
  </si>
  <si>
    <t xml:space="preserve">  Налог на добычу полезных ископаемых</t>
  </si>
  <si>
    <t>182 1070102001 0000 110</t>
  </si>
  <si>
    <t xml:space="preserve">  Налог на добычу общераспространенных полезных ископаемых</t>
  </si>
  <si>
    <t xml:space="preserve"> 000 1110000000 0000 000</t>
  </si>
  <si>
    <t xml:space="preserve">  ДОХОДЫ ОТ ИСПОЛЬЗОВАНИЯ ИМУЩЕСТВА, НАХОДЯЩЕГОСЯ В ГОСУДАРСТВЕННОЙ И МУНИЦИПАЛЬНОЙ СОБСТВЕННОСТИ</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</si>
  <si>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</si>
  <si>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000 1110501000 0000 120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</si>
  <si>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</si>
  <si>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040 1110501313 0000 120</t>
  </si>
  <si>
    <t xml:space="preserve">  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</si>
  <si>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 xml:space="preserve"> 000 1130000000 0000 000</t>
  </si>
  <si>
    <t xml:space="preserve"> 000 1130100000 0000 130</t>
  </si>
  <si>
    <t xml:space="preserve">  Доходы от оказания платных услуг (работ)</t>
  </si>
  <si>
    <t xml:space="preserve"> 000 1130199000 0000 130</t>
  </si>
  <si>
    <t xml:space="preserve">  Прочие доходы от оказания платных услуг (работ)</t>
  </si>
  <si>
    <t>040 1130199505 0000 130</t>
  </si>
  <si>
    <t xml:space="preserve">  Прочие доходы от оказания платных услуг (работ) получателями средств бюджетов муниципальных районов</t>
  </si>
  <si>
    <t>042 1130199505 0000 130</t>
  </si>
  <si>
    <t xml:space="preserve"> 000 1140000000 0000 000</t>
  </si>
  <si>
    <t xml:space="preserve">  ДОХОДЫ ОТ ПРОДАЖИ МАТЕРИАЛЬНЫХ И НЕМАТЕРИАЛЬНЫХ АКТИВОВ</t>
  </si>
  <si>
    <t xml:space="preserve">  Доходы от продажи земельных участков, государственная собственность на которые не разграничена</t>
  </si>
  <si>
    <t xml:space="preserve"> 000 1160000000 0000 000</t>
  </si>
  <si>
    <t xml:space="preserve">  ШТРАФЫ, САНКЦИИ, ВОЗМЕЩЕНИЕ УЩЕРБА</t>
  </si>
  <si>
    <t xml:space="preserve"> 000 1170000000 0000 000</t>
  </si>
  <si>
    <t xml:space="preserve">  ПРОЧИЕ НЕНАЛОГОВЫЕ ДОХОДЫ</t>
  </si>
  <si>
    <t xml:space="preserve"> 000 1170500000 0000 180</t>
  </si>
  <si>
    <t xml:space="preserve">  Прочие неналоговые доходы</t>
  </si>
  <si>
    <t>040 1170505005 0000 180</t>
  </si>
  <si>
    <t xml:space="preserve">  Прочие неналоговые доходы бюджетов муниципальных районов</t>
  </si>
  <si>
    <t xml:space="preserve"> 000 2000000000 0000 000</t>
  </si>
  <si>
    <t xml:space="preserve">  БЕЗВОЗМЕЗДНЫЕ ПОСТУПЛЕНИЯ</t>
  </si>
  <si>
    <t xml:space="preserve"> 000 2020000000 0000 000</t>
  </si>
  <si>
    <t xml:space="preserve">  БЕЗВОЗМЕЗДНЫЕ ПОСТУПЛЕНИЯ ОТ ДРУГИХ БЮДЖЕТОВ БЮДЖЕТНОЙ СИСТЕМЫ РОССИЙСКОЙ ФЕДЕРАЦИИ</t>
  </si>
  <si>
    <t xml:space="preserve">  Дотации на выравнивание бюджетной обеспеченности</t>
  </si>
  <si>
    <t xml:space="preserve">  Субсидии бюджетам бюджетной системы Российской Федерации (межбюджетные субсидии)</t>
  </si>
  <si>
    <t xml:space="preserve">  Прочие субсидии</t>
  </si>
  <si>
    <t xml:space="preserve">  Прочие субсидии бюджетам муниципальных районов</t>
  </si>
  <si>
    <t xml:space="preserve">  Субвенции местным бюджетам на выполнение передаваемых полномочий субъектов Российской Федерации</t>
  </si>
  <si>
    <t xml:space="preserve">  Субвенции бюджетам муниципальных районов на выполнение передаваемых полномочий субъектов Российской Федерации</t>
  </si>
  <si>
    <t xml:space="preserve">  Прочие субвенции</t>
  </si>
  <si>
    <t xml:space="preserve">  Прочие субвенции бюджетам муниципальных районов</t>
  </si>
  <si>
    <t xml:space="preserve">  Итого доходов</t>
  </si>
  <si>
    <t xml:space="preserve">к решению Совета </t>
  </si>
  <si>
    <t>Приложение 5</t>
  </si>
  <si>
    <t>Источники внутреннего финансирования дефицита</t>
  </si>
  <si>
    <t>Код классификации источников финансирования дефицитов бюджетов</t>
  </si>
  <si>
    <t>Наименование кода классификации источников финансирования дефицитов бюджетов</t>
  </si>
  <si>
    <t>000 01 00 00 00 00 0000 000</t>
  </si>
  <si>
    <t>Источники внутреннего финансирования дефицитов бюджетов – всего:</t>
  </si>
  <si>
    <t>000 01 05 00 00 00 0000 000</t>
  </si>
  <si>
    <t>Изменение остатков средств на счетах по учету средств бюджета</t>
  </si>
  <si>
    <t>000 01 05 00 00 00 0000 500</t>
  </si>
  <si>
    <t>Увеличение остатков средств бюджетов</t>
  </si>
  <si>
    <t>000 01 05 02 00 00 0000 500</t>
  </si>
  <si>
    <t>Увеличение прочих остатков средств бюджетов</t>
  </si>
  <si>
    <t>000 01 05 02 01 00 0000 510</t>
  </si>
  <si>
    <t>Увеличение прочих остатков денежных средств бюджетов</t>
  </si>
  <si>
    <t>040 01 05 02 01 05 0000 510</t>
  </si>
  <si>
    <t>Увеличение прочих остатков денежных средств бюджетов муниципальных районов</t>
  </si>
  <si>
    <t>000 01 05 00 00 00 0000 600</t>
  </si>
  <si>
    <t>Уменьшение остатков средств бюджетов</t>
  </si>
  <si>
    <t>000 01 05 02 00 00 0000 600</t>
  </si>
  <si>
    <t>Уменьшение прочих остатков средств бюджетов</t>
  </si>
  <si>
    <t>000 01 05 02 01 00 0000 610</t>
  </si>
  <si>
    <t>Уменьшение прочих остатков денежных средств бюджетов</t>
  </si>
  <si>
    <t>040 01 05 02 01 05 0000 610</t>
  </si>
  <si>
    <t>Уменьшение прочих остатков денежных средств бюджетов муниципальных районов</t>
  </si>
  <si>
    <t xml:space="preserve">  Дотации бюджетам бюджетной системы Российской Федерации </t>
  </si>
  <si>
    <t>Предоставление муниципальной услуги "Организация библиотечного обслуживания населения, комплектование и обеспечение сохранности их библиотечных фондов"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</si>
  <si>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Расходы, связанные с поэтапным доведением средней заработной платы работникам культуры муниципальных учреждений культуры до средней заработной платы в Ивановской области (Рас</t>
    </r>
    <r>
      <rPr>
        <sz val="10"/>
        <color indexed="8"/>
        <rFont val="Times New Roman"/>
        <family val="1"/>
      </rPr>
      <t>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</si>
  <si>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 xml:space="preserve">Организационные меры по формированию патриотического сознания детей и молодежи (Закупка товаров, работ и услуг для обеспечения государственных (муниципальных) нужд) </t>
  </si>
  <si>
    <t>Приложение 4</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</si>
  <si>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</si>
  <si>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Приложение 3</t>
  </si>
  <si>
    <t>Дотации бюджетам муниципальных районов на поддержку мер по обеспечению сбалансированности бюджетов</t>
  </si>
  <si>
    <t>040 1110501305 0000 120</t>
  </si>
  <si>
    <t>Дотации бюджетам на поддержку мер по обеспечению сбалансированности бюджетов</t>
  </si>
  <si>
    <t>(руб.)</t>
  </si>
  <si>
    <t xml:space="preserve"> 000 2021000000 0000 150</t>
  </si>
  <si>
    <t xml:space="preserve"> 000 2021500100 0000 150</t>
  </si>
  <si>
    <t>040 2021500105 0000 150</t>
  </si>
  <si>
    <t>000 2021500200 0000 150</t>
  </si>
  <si>
    <t>040 2021500205 0000 150</t>
  </si>
  <si>
    <t xml:space="preserve"> 000 2022000000 0000 150</t>
  </si>
  <si>
    <t xml:space="preserve"> 000 2022999900 0000 150</t>
  </si>
  <si>
    <t>040 2022999905 0000 150</t>
  </si>
  <si>
    <t xml:space="preserve"> 000 2023000000 0000 150</t>
  </si>
  <si>
    <t xml:space="preserve">  ДОХОДЫ ОТ ОКАЗАНИЯ ПЛАТНЫХ УСЛУГ И КОМПЕНСАЦИИ ЗАТРАТ ГОСУДАРСТВА</t>
  </si>
  <si>
    <t>1101</t>
  </si>
  <si>
    <t xml:space="preserve">           (руб.)</t>
  </si>
  <si>
    <t>Физическая культура</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</si>
  <si>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</si>
  <si>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</si>
  <si>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</si>
  <si>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Акцизы по подакцизным товарам (продукции), производимым на территории Российской Федерации</t>
  </si>
  <si>
    <t xml:space="preserve">  Налог, взимаемый в связи с применением патентной системы налогообложения</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</si>
  <si>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</si>
  <si>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</si>
  <si>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  Доходы от продажи земельных участков, находящихся в государственной и муниципальной собственности</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</si>
  <si>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</si>
  <si>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</si>
  <si>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  Субвенции бюджетам бюджетной системы Российской Федерации</t>
  </si>
  <si>
    <t xml:space="preserve">  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</si>
  <si>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</si>
  <si>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</si>
  <si>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</si>
  <si>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Налог, взимаемый в связи с применением патентной системы налогообложения, зачисляемый в бюджеты муниципальных районов </t>
  </si>
  <si>
    <t>2022 год</t>
  </si>
  <si>
    <t>Расходы на доведение заработной платы работников до МРОТ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</si>
  <si>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повышение заработной платы работников бюджетной сферы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</si>
  <si>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4290002181</t>
  </si>
  <si>
    <t>4290002182</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</si>
  <si>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(Предоставление субсидий бюджетным, автономным учреждениям и иным некоммерческим организациям)</t>
  </si>
  <si>
    <t>Организация спортивной подготовки по видам спорта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</si>
  <si>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1102</t>
  </si>
  <si>
    <t>Массовый спорт</t>
  </si>
  <si>
    <t xml:space="preserve">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 </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</si>
  <si>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</si>
  <si>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</si>
  <si>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</si>
  <si>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</si>
  <si>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</si>
  <si>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000 1080000000 0000 000</t>
  </si>
  <si>
    <t>ГОСУДАРСТВЕННАЯ ПОШЛИНА</t>
  </si>
  <si>
    <t>000 1080300001 0000 110</t>
  </si>
  <si>
    <t>Государственная пошлина по делам, рассматриваемым в судах общей юрисдикции, мировыми судьями</t>
  </si>
  <si>
    <t>182 1080301001 0000 110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</si>
  <si>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</si>
  <si>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023 1160107301 0000 140</t>
  </si>
  <si>
    <t>023 1160120301 0000 140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</si>
  <si>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</si>
  <si>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000 2022021600 0000 150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</si>
  <si>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</si>
  <si>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040 2022021605 0000 150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</si>
  <si>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</si>
  <si>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 xml:space="preserve"> 000 2024000000 0000 150</t>
  </si>
  <si>
    <t xml:space="preserve">  Иные межбюджетные трансферты</t>
  </si>
  <si>
    <t xml:space="preserve"> 000 2024001400 0000 150</t>
  </si>
  <si>
    <t xml:space="preserve">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</si>
  <si>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040 2024001405 0000 150</t>
  </si>
  <si>
    <t xml:space="preserve">000 2024530300 0000 150
</t>
  </si>
  <si>
    <t>2310100240</t>
  </si>
  <si>
    <t xml:space="preserve">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 (Закупка товаров, работ и услуг для обеспечения государственных (муниципальных) нужд) </t>
  </si>
  <si>
    <t xml:space="preserve">Организация и проведение мероприятий для граждан пожилого возраста, направленных на повышение качества жизни и активного долголетия (Закупка товаров, работ и услуг для обеспечения государственных (муниципальных) нужд) </t>
  </si>
  <si>
    <t xml:space="preserve">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  (Закупка товаров, работ и услуг для обеспечения государственных (муниципальных) нужд) </t>
  </si>
  <si>
    <t xml:space="preserve">Мероприятия по формированию  законопослушного поведения участников дорожного движения в Тейковском муниципальном районе  (Закупка товаров, работ и услуг для обеспечения государственных (муниципальных) нужд) </t>
  </si>
  <si>
    <t xml:space="preserve">Взносы региональному оператору  на проведение капитального ремонта общего имущества многоквартирных жилых домов  (Закупка товаров, работ и услуг для обеспечения государственных (муниципальных) нужд) </t>
  </si>
  <si>
    <t xml:space="preserve">Подготовка проектов внесения изменений в документы территориального планирования, правила землепользования и застройки(Закупка товаров, работ и услуг для обеспечения государственных (муниципальных) нужд) </t>
  </si>
  <si>
    <t xml:space="preserve">Изготовление технической документации и оформление  права собственности Тейковского муниципального района на объекты недвижимости (Закупка товаров, работ и услуг для обеспечения государственных (муниципальных) нужд) </t>
  </si>
  <si>
    <t xml:space="preserve">Оценка рыночной стоимости имущества  и (или) размера арендной платы (Закупка товаров, работ и услуг для обеспечения государственных (муниципальных) нужд) </t>
  </si>
  <si>
    <t xml:space="preserve">Содержание и текущий ремонт имущества, находящегося в казне Тейковского муниципального района  (Закупка товаров, работ и услуг для обеспечения государственных (муниципальных) нужд) </t>
  </si>
  <si>
    <t xml:space="preserve">Повышение квалификации кадров в органах местного самоуправления (Закупка товаров, работ и услуг для обеспечения государственных (муниципальных) нужд) </t>
  </si>
  <si>
    <t xml:space="preserve">Противодействие коррупции в органах местного самоуправления (Закупка товаров, работ и услуг для обеспечения государственных (муниципальных) нужд) </t>
  </si>
  <si>
    <t xml:space="preserve">Содержание и развитие информационных и телекоммуникационных систем и оборудования Тейковского муниципального района  (Закупка товаров, работ и услуг для обеспечения государственных (муниципальных) нужд) </t>
  </si>
  <si>
    <t xml:space="preserve">Выполнение требований по защите конфиденциальной информации, обрабатываемой в автоматизированных системах Тейковского муниципального района (Закупка товаров, работ и услуг для обеспечения государственных (муниципальных) нужд) </t>
  </si>
  <si>
    <t xml:space="preserve">Формирование открытого и общедоступного информационного ресурса, содержащего информацию о деятельности органов местного самоуправления (Закупка товаров, работ и услуг для обеспечения государственных (муниципальных) нужд) </t>
  </si>
  <si>
    <r>
      <t xml:space="preserve">Предоставление муниципальной услуги «Проведение мероприятий межпоселенческого характера по работе с детьми и молодежью» </t>
    </r>
    <r>
      <rPr>
        <sz val="10"/>
        <color indexed="8"/>
        <rFont val="Times New Roman"/>
        <family val="1"/>
      </rPr>
      <t xml:space="preserve">(Закупка товаров, работ и услуг для обеспечения государственных (муниципальных) нужд) </t>
    </r>
  </si>
  <si>
    <r>
      <t xml:space="preserve">Мероприятия по укреплению материально-технической базы образовательных организаций </t>
    </r>
    <r>
      <rPr>
        <sz val="10"/>
        <color indexed="8"/>
        <rFont val="Times New Roman"/>
        <family val="1"/>
      </rPr>
      <t xml:space="preserve">(Закупка товаров, работ и услуг для обеспечения государственных (муниципальных) нужд) </t>
    </r>
  </si>
  <si>
    <t>2110100020</t>
  </si>
  <si>
    <r>
      <t xml:space="preserve">Мероприятия по укреплению материально-технической базы образовательных организаций </t>
    </r>
    <r>
      <rPr>
        <sz val="10"/>
        <color indexed="8"/>
        <rFont val="Times New Roman"/>
        <family val="1"/>
      </rPr>
      <t>(Предоставление субсидий бюджетным, автономным учреждениям и иным некоммерческим организациям)</t>
    </r>
  </si>
  <si>
    <t xml:space="preserve">Мероприятия по укреплению материально-технической базы дошкольных образовательных организаций (Закупка товаров, работ и услуг для обеспечения государственных (муниципальных) нужд) </t>
  </si>
  <si>
    <t>2110100030</t>
  </si>
  <si>
    <t>2120180100</t>
  </si>
  <si>
    <t>2120180110</t>
  </si>
  <si>
    <t>2130100070</t>
  </si>
  <si>
    <t>2140100080</t>
  </si>
  <si>
    <t>2140100110</t>
  </si>
  <si>
    <t>2140100060</t>
  </si>
  <si>
    <t>2140102181</t>
  </si>
  <si>
    <t>2140102182</t>
  </si>
  <si>
    <t>2140200090</t>
  </si>
  <si>
    <t>2140200100</t>
  </si>
  <si>
    <t>2140200110</t>
  </si>
  <si>
    <t>2140200060</t>
  </si>
  <si>
    <t>2140202181</t>
  </si>
  <si>
    <t>2140202182</t>
  </si>
  <si>
    <t>2140253031</t>
  </si>
  <si>
    <t>2150180170</t>
  </si>
  <si>
    <t>2160100120</t>
  </si>
  <si>
    <r>
      <t xml:space="preserve">Предоставление муниципальной услуги «Организация дополнительного образования детей» </t>
    </r>
    <r>
      <rPr>
        <sz val="10"/>
        <color indexed="8"/>
        <rFont val="Times New Roman"/>
        <family val="1"/>
      </rPr>
      <t xml:space="preserve">(Закупка товаров, работ и услуг для обеспечения государственных (муниципальных) нужд) </t>
    </r>
  </si>
  <si>
    <r>
      <t xml:space="preserve">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t>
    </r>
    <r>
      <rPr>
        <sz val="10"/>
        <color indexed="8"/>
        <rFont val="Times New Roman"/>
        <family val="1"/>
      </rPr>
      <t>(Предоставление субсидий бюджетным, автономным учреждениям и иным некоммерческим организациям)</t>
    </r>
  </si>
  <si>
    <t>2170180200</t>
  </si>
  <si>
    <t>21701S0190</t>
  </si>
  <si>
    <t>2210100170</t>
  </si>
  <si>
    <t>2210100180</t>
  </si>
  <si>
    <t>2210200190</t>
  </si>
  <si>
    <r>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t>
    </r>
    <r>
      <rPr>
        <sz val="10"/>
        <color indexed="8"/>
        <rFont val="Times New Roman"/>
        <family val="1"/>
      </rPr>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</si>
  <si>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2210380340</t>
  </si>
  <si>
    <t>22103S0340</t>
  </si>
  <si>
    <t>2220100210</t>
  </si>
  <si>
    <t xml:space="preserve">Развитие местного и событийного туризма (Закупка товаров, работ и услуг для обеспечения государственных (муниципальных) нужд) </t>
  </si>
  <si>
    <r>
      <t xml:space="preserve">Проведение официальных физкультурно – оздоровительных и спортивных мероприятий  </t>
    </r>
    <r>
      <rPr>
        <sz val="10"/>
        <color indexed="8"/>
        <rFont val="Times New Roman"/>
        <family val="1"/>
      </rPr>
      <t xml:space="preserve">(Закупка товаров, работ и услуг для обеспечения государственных (муниципальных) нужд) </t>
    </r>
  </si>
  <si>
    <t>2520100500</t>
  </si>
  <si>
    <t>2520100510</t>
  </si>
  <si>
    <t>26201R0820</t>
  </si>
  <si>
    <t>2710120400</t>
  </si>
  <si>
    <t>2720120410</t>
  </si>
  <si>
    <t>27201S0510</t>
  </si>
  <si>
    <t xml:space="preserve">Комплексные кадастровые работы  (Закупка товаров, работ и услуг для обеспечения государственных (муниципальных) нужд) 
</t>
  </si>
  <si>
    <t xml:space="preserve">Проведение кадастровых работ по образованию земельных участков и постановке их на кадастровый учет (Закупка товаров, работ и услуг для обеспечения государственных (муниципальных) нужд) </t>
  </si>
  <si>
    <t xml:space="preserve">Определение рыночной стоимости и рыночной величины годового размера арендной платы земельных участков  (Закупка товаров, работ и услуг для обеспечения государственных (муниципальных) нужд) </t>
  </si>
  <si>
    <t xml:space="preserve">Информирование населения путем размещения в печатных изданиях официальной и иной информации в отношении земельных участков (Закупка товаров, работ и услуг для обеспечения государственных (муниципальных) нужд) </t>
  </si>
  <si>
    <t xml:space="preserve">Профилактика правонарушений и наркомании, борьба с преступностью и обеспечение безопасности граждан (Закупка товаров, работ и услуг для обеспечения государственных (муниципальных) нужд) </t>
  </si>
  <si>
    <t xml:space="preserve">Мероприятия по гражданско – патриотическому воспитанию детей и молодежи (Закупка товаров, работ и услуг для обеспечения государственных (муниципальных) нужд) </t>
  </si>
  <si>
    <t>2180100130</t>
  </si>
  <si>
    <t>2180100140</t>
  </si>
  <si>
    <t>2180100150</t>
  </si>
  <si>
    <t>2210400200</t>
  </si>
  <si>
    <t>2320100410</t>
  </si>
  <si>
    <t>2410160010</t>
  </si>
  <si>
    <t>2510100450</t>
  </si>
  <si>
    <t>2610100550</t>
  </si>
  <si>
    <t>2730100600</t>
  </si>
  <si>
    <t>2850120530</t>
  </si>
  <si>
    <t>2850120540</t>
  </si>
  <si>
    <t>2890120600</t>
  </si>
  <si>
    <t>2910120700</t>
  </si>
  <si>
    <t>3110120800</t>
  </si>
  <si>
    <t>3110120810</t>
  </si>
  <si>
    <t>3120120870</t>
  </si>
  <si>
    <t>3210100700</t>
  </si>
  <si>
    <t>3310100810</t>
  </si>
  <si>
    <t>3320100820</t>
  </si>
  <si>
    <t>3320100830</t>
  </si>
  <si>
    <t>3330100850</t>
  </si>
  <si>
    <t>3330180360</t>
  </si>
  <si>
    <t xml:space="preserve">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 </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</si>
  <si>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</si>
  <si>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 </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</si>
  <si>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</si>
  <si>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</si>
  <si>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 </t>
  </si>
  <si>
    <t xml:space="preserve">   бюджета Тейковского муниципального района по кодам классификации доходов бюджетов на 2022 год</t>
  </si>
  <si>
    <t>Утверждено по бюджету на 2022г.</t>
  </si>
  <si>
    <t>Налог, взимаемый с налогоплательщиков, выбравших в качестве объекта налогообложения доходы</t>
  </si>
  <si>
    <t>000 2022530400 0000 150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</si>
  <si>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</si>
  <si>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040 2022530405 0000 150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</si>
  <si>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</si>
  <si>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бюджета Тейковского муниципального района на 2022 год                                             </t>
  </si>
  <si>
    <t xml:space="preserve"> 000 1120000000 0000 000</t>
  </si>
  <si>
    <t xml:space="preserve">  ПЛАТЕЖИ ПРИ ПОЛЬЗОВАНИИ ПРИРОДНЫМИ РЕСУРСАМИ</t>
  </si>
  <si>
    <t xml:space="preserve">  Плата за негативное воздействие на окружающую среду</t>
  </si>
  <si>
    <t xml:space="preserve">  Плата за сбросы загрязняющих веществ в водные объекты</t>
  </si>
  <si>
    <t xml:space="preserve">  Плата за размещение отходов производства </t>
  </si>
  <si>
    <t xml:space="preserve">  Плата за размещение твердых коммунальных отходов </t>
  </si>
  <si>
    <t>Утверждено по бюджету на 2022 год</t>
  </si>
  <si>
    <t>21201L3041</t>
  </si>
  <si>
    <t>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(разовые подъемные) (Социальное обеспечение и иные выплаты населению)</t>
  </si>
  <si>
    <t>Ежемесячные муниципальные компенсации молодым специалистам (Социальное обеспечение и иные выплаты населению)</t>
  </si>
  <si>
    <t>Единовременные муниципальные компенсации молодым специалистам (Социальное обеспечение и иные выплаты населению)</t>
  </si>
  <si>
    <t xml:space="preserve">Разработка проектов планировки  территорий (Закупка товаров, работ и услуг для обеспечения государственных (муниципальных) нужд) 
</t>
  </si>
  <si>
    <t>2910220710</t>
  </si>
  <si>
    <t>Профилактика правонарушений и наркомании, борьба с преступностью и обеспечение безопасности граждан (Предоставление субсидий бюджетным, автономным учреждениям и иным некоммерческим организациям)</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</si>
  <si>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</si>
  <si>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</si>
  <si>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2150280150</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</si>
  <si>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</si>
  <si>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</si>
  <si>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</si>
  <si>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21601S1420</t>
  </si>
  <si>
    <t>Расходы,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</si>
  <si>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21601S1440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</si>
  <si>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</si>
  <si>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2160181440</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</si>
  <si>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</si>
  <si>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2160181420</t>
  </si>
  <si>
    <t>2160102181</t>
  </si>
  <si>
    <t>2160102182</t>
  </si>
  <si>
    <t>2210302181</t>
  </si>
  <si>
    <t>2210302182</t>
  </si>
  <si>
    <t>Расходы,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</si>
  <si>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22201S1430</t>
  </si>
  <si>
    <t xml:space="preserve"> 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</si>
  <si>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2220181430</t>
  </si>
  <si>
    <t>2220102181</t>
  </si>
  <si>
    <t>2220102182</t>
  </si>
  <si>
    <t>Субсидии ресурсоснабжающим организациям, расположенным на территории Тейковского муниципального района, на возмещение недополученных доходов между нормативным и фактическим потреблением тепловой энергии для многоквартирных и жилых домов (Иные бюджетные ассигнования)</t>
  </si>
  <si>
    <t>2870160240</t>
  </si>
  <si>
    <t xml:space="preserve">Оценка стоимости жилых помещений, находящихся в собственности граждан, подлежащих расселению (Закупка товаров, работ и услуг для обеспечения государственных (муниципальных) нужд) </t>
  </si>
  <si>
    <t>28Б0120650</t>
  </si>
  <si>
    <t>3220100740</t>
  </si>
  <si>
    <t xml:space="preserve">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 </t>
  </si>
  <si>
    <t>0310</t>
  </si>
  <si>
    <t xml:space="preserve">Защита населения и территории от чрезвычайных ситуаций природного и техногенного характера, пожарная безопасность </t>
  </si>
  <si>
    <t xml:space="preserve">Налог, взимаемый в связи с применением упрощенной системы налогообложения </t>
  </si>
  <si>
    <t xml:space="preserve">  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</si>
  <si>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 xml:space="preserve">  Дотации бюджетам муниципальных районов на выравнивание  бюджетной обеспеченности из бюджета субъекта Российской Федерации </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</si>
  <si>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</si>
  <si>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</si>
  <si>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Организация целевой подготовки педагогов для работы в муниципальных образовательных организациях Тейковского муниципального района (Закупка товаров, работ и услуг для обеспечения государственных (муниципальных) нужд)</t>
  </si>
  <si>
    <t>Денежная выплата в виде дополнительной стипендии студентам, обучающимся по программам высшего профессионального педагогического образования (бакалавриат), по очной форме обучения на основании заключенных договоров о целевом обучении (Социальное обеспечение и иные выплаты населению)</t>
  </si>
  <si>
    <t>Субсидирование части затрат на уплату первоначального взноса (аванса) при заключении договора лизинга субъектами малого и среднего предпринимательства, физических лиц, не являющихся индивидуальными предпринимателями и применяющих специальный налоговый режим "Налог на профессиональный доход"  (Иные бюджетные ассигнования)</t>
  </si>
  <si>
    <t>21101S1950</t>
  </si>
  <si>
    <t>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</si>
  <si>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 xml:space="preserve">Совершенствование учительского корпуса (Закупка товаров, работ и услуг для обеспечения государственных (муниципальных) нужд) </t>
  </si>
  <si>
    <t>2110200040</t>
  </si>
  <si>
    <t>Совершенствование учительского корпуса (Социальное обеспечение и иные выплаты населению)</t>
  </si>
  <si>
    <t xml:space="preserve">Питание детей из семей находящихся в трудной жизненной ситуации, обучающихся в муниципальных общеобразовательных организациях (Закупка товаров, работ и услуг для обеспечения государственных (муниципальных) нужд) </t>
  </si>
  <si>
    <t>2120100340</t>
  </si>
  <si>
    <t>Питание детей из семей находящихся в трудной жизненной ситуации, обучающихся в муниципальных общеобразовательных организациях (Предоставление субсидий бюджетным, автономным учреждениям и иным некоммерческим организациям)</t>
  </si>
  <si>
    <t xml:space="preserve">Организация целевой подготовки педагогов для работы в муниципальных образовательных организациях Ивановской области (Закупка товаров, работ и услуг для обеспечения государственных (муниципальных) нужд) </t>
  </si>
  <si>
    <t>21901S3110</t>
  </si>
  <si>
    <t xml:space="preserve">Актуализирование схем теплоснабжения сельских поселений на территории Тейковского муниципального района (Закупка товаров, работ и услуг для обеспечения государственных (муниципальных) нужд) </t>
  </si>
  <si>
    <t>2870120580</t>
  </si>
  <si>
    <t xml:space="preserve">Обеспечение организации и проведение мероприятий по улучшению условий и охраны труда (Закупка товаров, работ и услуг для обеспечения государственных (муниципальных) нужд) </t>
  </si>
  <si>
    <t>3340100900</t>
  </si>
  <si>
    <t xml:space="preserve">Межбюджетные трансферты на исполнение переданных полномочий по организации библиотечного обслуживания населения, комплектование и обеспечение сохранности библиотечных фондов библиотек сельских поселений (Межбюджетные трансферты) </t>
  </si>
  <si>
    <t>2210408110</t>
  </si>
  <si>
    <t xml:space="preserve">Межбюджетные трансферты на исполнение переданных полномочий по дорожной деятельности в отношении автомобильных дорог местного значения (Межбюджетные трансферты) </t>
  </si>
  <si>
    <t xml:space="preserve">Межбюджетные трансферты на осуществление переданных полномочий сельским поселениям на организацию в границах поселений теплоснабжения населения (Межбюджетные трансферты) </t>
  </si>
  <si>
    <t>2870108060</t>
  </si>
  <si>
    <t xml:space="preserve">Межбюджетные трансферты бюджетам сельских поселений на исполнение полномочий по организации ритуальных услуг и содержание мест захоронения сельских поселений (Межбюджетные трансферты) </t>
  </si>
  <si>
    <t>2880108070</t>
  </si>
  <si>
    <t xml:space="preserve">Межбюджетные трансферты на исполнение переданных полномочий сельским поселениям на участие в организации деятельности по накоплению (в том числе раздельному накоплению), сбору и транспортированию, твердых коммунальных отходов сельских поселений (Межбюджетные трансферты) </t>
  </si>
  <si>
    <t>28А0108080</t>
  </si>
  <si>
    <t xml:space="preserve">Межбюджетные трансферты на осуществление переданных полномочий сельским поселениям на организацию в границах поселений водоснабжения населения (Межбюджетные трансферты) </t>
  </si>
  <si>
    <t>2860108050</t>
  </si>
  <si>
    <t>Прочие межбюджетные трансферты, передаваемые бюджетам</t>
  </si>
  <si>
    <t>Прочие межбюджетные трансферты, передаваемые бюджетам муниципальных районов</t>
  </si>
  <si>
    <t>Организационные меры по формированию патриотического сознания детей и молодежи (Предоставление субсидий бюджетным, автономным учреждениям и иным некоммерческим организациям)</t>
  </si>
  <si>
    <r>
      <t xml:space="preserve">Проведение официальных физкультурно – оздоровительных и спортивных мероприятий  </t>
    </r>
    <r>
      <rPr>
        <sz val="10"/>
        <color indexed="8"/>
        <rFont val="Times New Roman"/>
        <family val="1"/>
      </rPr>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</si>
  <si>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3110220820</t>
  </si>
  <si>
    <t>Исполнение судебных актов (Иные бюджетные ассигнования)</t>
  </si>
  <si>
    <t>3310100840</t>
  </si>
  <si>
    <t xml:space="preserve">Проведение районноых и участие в областных конкурсах социально значимых программ и проектов, направленных на поддержку одаренных детей (Закупка товаров, работ и услуг для обеспечения государственных (муниципальных) нужд) </t>
  </si>
  <si>
    <t>21103S8400</t>
  </si>
  <si>
    <t>Вносимые изменения</t>
  </si>
  <si>
    <t>000 2022551900 0000 150</t>
  </si>
  <si>
    <t>040 2022551905 0000 150</t>
  </si>
  <si>
    <t xml:space="preserve">Мероприятия по укреплению пожарной безопасности общеобразовательных учреждений (Закупка товаров, работ и услуг для обеспечения государственных (муниципальных) нужд) </t>
  </si>
  <si>
    <t>2110100010</t>
  </si>
  <si>
    <t>2830108030</t>
  </si>
  <si>
    <t>2870160250</t>
  </si>
  <si>
    <t>2210455193</t>
  </si>
  <si>
    <t xml:space="preserve">Межбюджетные трансферты на организацию в границах поселения газоснабжния населения (Межбюджетные трансферты) </t>
  </si>
  <si>
    <t>Мероприятия по укреплению пожарной безопасности общеобразовательных учреждений (Предоставление субсидий бюджетным, автономным учреждениям и иным некоммерческим организациям)</t>
  </si>
  <si>
    <t>000 01 06 00 00 00 0000 000</t>
  </si>
  <si>
    <t xml:space="preserve">Иные источники внутреннего финансирования дефицитов бюджетов </t>
  </si>
  <si>
    <t>000 01 06 05 00 00 0000 000</t>
  </si>
  <si>
    <t>Бюджетные кредиты, предоставленные внутри страны в валюте Российской Федерации</t>
  </si>
  <si>
    <t>000 01 06 05 00 00 0000 600</t>
  </si>
  <si>
    <t>Возврат бюджетных кредитов, предоставленных внутри страны в валюте Российской Федерации</t>
  </si>
  <si>
    <t>000 01 06 05 02 00 0000 640</t>
  </si>
  <si>
    <t>Возврат бюджетных кредитов, предоставленных  другим бюджетам бюджетной системы Российской Федерации в валюте Российской Федерации</t>
  </si>
  <si>
    <t>040 01 06 05 02 05 0000 640</t>
  </si>
  <si>
    <t>Возврат бюджетных кредитов, предоставленных  другим бюджетам бюджетной системы Российской Федерации в бюджеты муниципальных районов в валюте Российской Федерации</t>
  </si>
  <si>
    <t>и плановый период 2023 - 2024г.г.</t>
  </si>
  <si>
    <t>29202S3160</t>
  </si>
  <si>
    <t xml:space="preserve">Предоставление муниципальной услуги "Организация библиотечного обслуживания населения, комплектование и обеспечение сохранности их библиотечных фондов" (Закупка товаров, работ и услуг для обеспечения государственных (муниципальных) нужд) </t>
  </si>
  <si>
    <t xml:space="preserve">Государственная поддержка отрасли культуры (Государственная поддержка лучших сельских учреждений культуры) (Закупка товаров, работ и услуг для обеспечения государственных (муниципальных) нужд) </t>
  </si>
  <si>
    <t>000 2022007700 0000 150</t>
  </si>
  <si>
    <t>040 2022007705 0000 150</t>
  </si>
  <si>
    <t xml:space="preserve">Субсидии бюджетам на софинансирование капитальных вложений в объекты муниципальной собственности </t>
  </si>
  <si>
    <t xml:space="preserve">Субсидии бюджетам муниципальных районов на софинансирование капитальных вложений в объекты муниципальной собственности </t>
  </si>
  <si>
    <t xml:space="preserve">  ВОЗВРАТ ОСТАТКОВ СУБСИДИЙ, СУБВЕНЦИЙ И ИНЫХ МЕЖБЮДЖЕТНЫХ ТРАНСФЕРТОВ, ИМЕЮЩИХ ЦЕЛЕВОЕ НАЗНАЧЕНИЕ, ПРОШЛЫХ ЛЕТ</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</si>
  <si>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</si>
  <si>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 xml:space="preserve">  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</si>
  <si>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 xml:space="preserve">Возврат остатков субсидий на обеспечение образовательных организаций материально-технической базой для внедрения цифровой образовательной среды из бюджетов муниципальных районов </t>
  </si>
  <si>
    <t xml:space="preserve">Возврат остатков субсидий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из бюджетов муниципальных районов </t>
  </si>
  <si>
    <t xml:space="preserve">Субсидии бюджетам на поддержку отрасли культуры </t>
  </si>
  <si>
    <t xml:space="preserve">Субсидии бюджетам муниципальных районов на поддержку отрасли культуры </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</si>
  <si>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</si>
  <si>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000 2180000005 0000 150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</si>
  <si>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</si>
  <si>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040 2186001005 0000 150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</si>
  <si>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</si>
  <si>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Предоставление бюджетных кредитов внутри страны в валюте Российской Федерации</t>
  </si>
  <si>
    <t>000 01 06 05 02 00 0000 500</t>
  </si>
  <si>
    <t>Предоставление бюджетных кредитов другим бюджетам  бюджетной системы Российской Федерации в валюте Российской Федерации</t>
  </si>
  <si>
    <t>000 01 06 05 02 05 0000 540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</si>
  <si>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</si>
  <si>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040 01 06 05 02 05 0000 540</t>
  </si>
  <si>
    <t>Субсидия на финансовое обеспечение затрат в рамках мер по предупреждению банкротства и восстановлению платежеспособности муниципальных унитарных предприятий (Иные бюджетные ассигнования)</t>
  </si>
  <si>
    <t>22104L5191</t>
  </si>
  <si>
    <t>,</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</si>
  <si>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</si>
  <si>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Проценты,полученные от предоставления бюджетных кредитов внутри страны </t>
  </si>
  <si>
    <t xml:space="preserve">Проценты,полученные от предоставления бюджетных кредитов внутри страны за счет средств бюджетов муниципальных районов </t>
  </si>
  <si>
    <t xml:space="preserve">На разработку проектно-сметной документации объектов социальной и инженерной инфраструктуры населенных пунктов, расположенных в сельской местности (Капитальные вложения в объекты государственной (муниципальной) собственности) </t>
  </si>
  <si>
    <t>21403S6900</t>
  </si>
  <si>
    <t xml:space="preserve">Осуществление дополнительных мероприятий по профилактике и противодействию распространения коронавирусной инфекции (COVID-19) в муниципальных общеобразовательных организациях Ивановской области (Закупка товаров, работ и услуг для обеспечения государственных (муниципальных) нужд) </t>
  </si>
  <si>
    <t>27201S8600</t>
  </si>
  <si>
    <t xml:space="preserve">Финансовое обеспечение дорожной деятельности на автомобильных дорогах общего пользования местного значения (Закупка товаров, работ и услуг для обеспечения государственных (муниципальных) нужд) </t>
  </si>
  <si>
    <t>Обеспечение организации и проведение мероприятий по улучшению условий и охраны труда (Предоставление субсидий бюджетным, автономным учреждениям и иным некоммерческим организациям)</t>
  </si>
  <si>
    <t xml:space="preserve">Средства, переданные бюджетам поселений для компенсации дополнительных расходов, возникших в результате решений, принятых органами власти муниципального района (Межбюджетные трансферты) </t>
  </si>
  <si>
    <t>4290008150</t>
  </si>
  <si>
    <t>4290008020</t>
  </si>
  <si>
    <t>28701S6800</t>
  </si>
  <si>
    <t>2850260210</t>
  </si>
  <si>
    <t xml:space="preserve">Осуществление дополнительных мероприятий по профилактике и противодействию распространения новой коронавирусной инфекции (COVID-19) в муниципальных общеобразовательных организациях Ивановской области (Предоставление субсидий бюджетным, автономным учреждениям и иным некоммерческим организациям) </t>
  </si>
  <si>
    <t xml:space="preserve">000 2022004100 0000 150 </t>
  </si>
  <si>
    <t xml:space="preserve">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t>
  </si>
  <si>
    <t>040 2022004105 0000 150</t>
  </si>
  <si>
    <t xml:space="preserve">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t>
  </si>
  <si>
    <t xml:space="preserve">Ремонт дорог по переданным полномочиям сельским поселениям в рамках иных непрограммных мероприятий (Межбюджетные трансферты) </t>
  </si>
  <si>
    <t>2240100230</t>
  </si>
  <si>
    <t xml:space="preserve">Реализация мероприятий по модернизации объектов коммунальной инфраструктуры (Закупка товаров, работ и услуг для обеспечения государственных (муниципальных) нужд) </t>
  </si>
  <si>
    <t>Единовременное денежное вознаграждение гражданам, удостоенным Звания "Почетный гражданин Тейковского муниципального района" (Социальное обеспечение и иные выплаты населению)</t>
  </si>
  <si>
    <t>Субсидия на возмещение затрат, связанных с отоплением, содержанием временно пустующих муниципальных жилых и нежилых помещений, а также специализированных жилых помещений Тейковского муниципального района (Иные бюджетные ассигнования)</t>
  </si>
  <si>
    <t>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области(Предоставление субсидий бюджетным, автономным учреждениям и иным некоммерческим организациям)</t>
  </si>
  <si>
    <t>Расходы,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</si>
  <si>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области(Предоставление субсидий бюджетным, автономным учреждениям и иным некоммерческим организациям)</t>
  </si>
  <si>
    <t>Проведение официальных физкультурно – оздоровительных и спортивных мероприятий (Предоставление субсидий бюджетным, автономным учреждениям и иным некоммерческим организациям)</t>
  </si>
  <si>
    <t>Исполнение муниципальных гарантий Тейковского муниципального района без права регрессного требования гаранта к принципалу или уступки гаранту прав требования бенефициара к принципалу(Иные бюджетные ассигнования)</t>
  </si>
  <si>
    <t>4290090080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</si>
  <si>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</si>
  <si>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 xml:space="preserve">Обеспечение организации и проведение мероприятий по улучшению условий и охраны труда (Предоставление субсидий бюджетным, автономным учреждениям и иным некоммерческим организациям) </t>
  </si>
  <si>
    <t>Организация спортивной подготовки по видам спорта  (Предоставление субсидий бюджетным, автономным учреждениям и иным некоммерческим организациям)</t>
  </si>
  <si>
    <t>Выплата вознаграждений к наградам администрации Тейковского муниципального района, премий к Почетным грамотам и других премий в рамках иных непрограммных мероприятий по непрограммным направлениям деятельности исполнительных органов местного самоуправления(Социальное обеспечение и иные выплаты населению)</t>
  </si>
  <si>
    <t>2160200470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</si>
  <si>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</si>
  <si>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</si>
  <si>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</si>
  <si>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 </t>
  </si>
  <si>
    <t>Достижение показателей деятельности органов исполнительной власти субъектов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</si>
  <si>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Предупреждение и ликвидация последствий чрезвычайных ситуаций и стихийных бедствий природного и техногенного характера, пожарная безопасность </t>
    </r>
    <r>
      <rPr>
        <sz val="10"/>
        <color indexed="8"/>
        <rFont val="Times New Roman"/>
        <family val="1"/>
      </rPr>
      <t xml:space="preserve">(Закупка товаров, работ и услуг для обеспечения государственных (муниципальных) нужд) </t>
    </r>
  </si>
  <si>
    <t xml:space="preserve">Мероприятия по совершенствованию организации движения транспорта и пешеходов на территории Тейковского муниципального района, своевременному выявлению, ликвидации и профилактике возникновения опасных участков (концентрации аварийности) на автомобильных дорогах общего пользования местного значения Тейковского муниципального района (Межбюджетные трансферты) </t>
  </si>
  <si>
    <t>Обеспечение функций финансового органа администрации Тейковского муниципального района (Социальное обеспечение и иные выплаты населению)</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</si>
  <si>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(Закупка товаров, работ и услуг для обеспечения государственных (муниципальных) нужд) </t>
  </si>
  <si>
    <t xml:space="preserve">Расходы на 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(Закупка товаров, работ и услуг для обеспечения государственных (муниципальных) нужд) </t>
  </si>
  <si>
    <t>21105S8900</t>
  </si>
  <si>
    <t>2110500901</t>
  </si>
  <si>
    <t>Благоустройство территорий муниципальных дошкольных образовательных организаций Ивановской области (Закупка товаров, работ и услуг для обеспечения государственных (муниципальных) нужд)</t>
  </si>
  <si>
    <t xml:space="preserve">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t>
  </si>
  <si>
    <t xml:space="preserve">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участков,находящихся в государственной или муниципальной собственности </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</si>
  <si>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</si>
  <si>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</si>
  <si>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</si>
  <si>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 xml:space="preserve">Расходы на 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 </t>
  </si>
  <si>
    <t>Расходы на 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</si>
  <si>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2120100940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</si>
  <si>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t>
  </si>
  <si>
    <t>Проведение экспертизы среднего размера платы за содержание жилых помещений для собственников жилых помещений многоквартирных домов (Закупка товаров, работ и услуг для обеспечения государственных (муниципальных) нужд)</t>
  </si>
  <si>
    <t>4290000380</t>
  </si>
  <si>
    <t xml:space="preserve">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</si>
  <si>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</si>
  <si>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</si>
  <si>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</si>
  <si>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На оплату приобретаемых благоустроенных жилых помещений для предоставления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</si>
  <si>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</si>
  <si>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r>
      <t xml:space="preserve">Межбюджетные трансферты бюджетам сельских поселений на исполнение полномочий  по предупреждению и ликвидации последствий чрезвычайных ситуаций и стихийных бедствий природного и техногенного характера, пожарная безопасность </t>
    </r>
    <r>
      <rPr>
        <sz val="10"/>
        <color indexed="8"/>
        <rFont val="Times New Roman"/>
        <family val="1"/>
      </rPr>
      <t xml:space="preserve">(Межбюджетные трансферты) </t>
    </r>
  </si>
  <si>
    <t>2120189700</t>
  </si>
  <si>
    <t>042 1160108301 0000140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</si>
  <si>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</si>
  <si>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042 1160115301 0000 140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</si>
  <si>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 налагаемые мировыми судьями, комиссиями по делам несовершеннолетних и защите их прав</t>
  </si>
  <si>
    <t>042 1160117301 0000 140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</si>
  <si>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</si>
  <si>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042 1160119301 0000 140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</si>
  <si>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</si>
  <si>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042 1160120301 0000 140</t>
  </si>
  <si>
    <t>042 1160133301 0000 140</t>
  </si>
  <si>
    <t xml:space="preserve">Административные штрафы, установленные  Кодексом Российсской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t>
  </si>
  <si>
    <t xml:space="preserve">                 Тейковского</t>
  </si>
  <si>
    <t xml:space="preserve">                 к решению Совета</t>
  </si>
  <si>
    <t xml:space="preserve">                 муниципального района</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</si>
  <si>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</si>
  <si>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</si>
  <si>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</si>
  <si>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</si>
  <si>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048 1120103001 6000 120</t>
  </si>
  <si>
    <t>000 1120104001 6000 120</t>
  </si>
  <si>
    <t xml:space="preserve">  Плата за размещение отходов производства и потребления</t>
  </si>
  <si>
    <t>048 1120104101 6000 120</t>
  </si>
  <si>
    <t>048 1120104201 6000 120</t>
  </si>
  <si>
    <t xml:space="preserve"> 000 1160100001 0000 140</t>
  </si>
  <si>
    <t xml:space="preserve">  Административные штрафы, установленные Кодексом Российской Федерации об административных правонарушениях</t>
  </si>
  <si>
    <t xml:space="preserve"> 000 1160105001 0000 140</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</si>
  <si>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</si>
  <si>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 xml:space="preserve"> 023 1160105301 0000 140</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</si>
  <si>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</si>
  <si>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 xml:space="preserve"> 042 1160105301 0000 140</t>
  </si>
  <si>
    <t xml:space="preserve"> 000 1160106001 0000 140</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</si>
  <si>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</si>
  <si>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 xml:space="preserve"> 023 1160106301 0000 140</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</si>
  <si>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</si>
  <si>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 xml:space="preserve"> 042 1160106301 0000 140</t>
  </si>
  <si>
    <t xml:space="preserve"> 000 1160107001 0000 140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</si>
  <si>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</si>
  <si>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</si>
  <si>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 xml:space="preserve"> 042 1160107301 0000 140</t>
  </si>
  <si>
    <t xml:space="preserve"> 000 1160108001 0000 140</t>
  </si>
  <si>
    <t xml:space="preserve">  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</si>
  <si>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 xml:space="preserve"> 000 1160113001 0000 140</t>
  </si>
  <si>
    <t xml:space="preserve">  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</si>
  <si>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 xml:space="preserve"> 042 1160113301 0000 140</t>
  </si>
  <si>
    <t xml:space="preserve">  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</si>
  <si>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 xml:space="preserve"> 000 1160114001 0000 140</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</si>
  <si>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</si>
  <si>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 xml:space="preserve"> 042 1160114301 0000 140</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</si>
  <si>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</si>
  <si>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 xml:space="preserve"> 000 1160115001 0000 140</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</si>
  <si>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</si>
  <si>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 xml:space="preserve"> 000 1160117001 0000 140</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</si>
  <si>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</si>
  <si>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 xml:space="preserve"> 000 1160119001 0000 140</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</si>
  <si>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</si>
  <si>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 xml:space="preserve"> 000 1160120001 0000 140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</si>
  <si>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</si>
  <si>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 xml:space="preserve">  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</si>
  <si>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 xml:space="preserve"> 000 1160113301 0000 140</t>
  </si>
  <si>
    <t xml:space="preserve">                                                                                                                                                                           Приложение 2</t>
  </si>
  <si>
    <t>182 1010201001 0000 110</t>
  </si>
  <si>
    <t>182 1010202001 0000 110</t>
  </si>
  <si>
    <t>182 1010203001 0000 110</t>
  </si>
  <si>
    <t>182 1010204001 0000 110</t>
  </si>
  <si>
    <t>000 1030200001 0000 110</t>
  </si>
  <si>
    <t>000 1030223001 0000 110</t>
  </si>
  <si>
    <t>100 1030223101 0000 000</t>
  </si>
  <si>
    <t>000 1030224001 0000 110</t>
  </si>
  <si>
    <t>100 1030224101 0000 110</t>
  </si>
  <si>
    <t>000 1030225001 0000 110</t>
  </si>
  <si>
    <t>100 1030225101 0000 110</t>
  </si>
  <si>
    <t>100 1030226101 0000 110</t>
  </si>
  <si>
    <t>000 1050100000 0000 110</t>
  </si>
  <si>
    <t>182 105 0101101 0000 110</t>
  </si>
  <si>
    <t>000 1050200002 0000 110</t>
  </si>
  <si>
    <t>000 1050300001 0000 110</t>
  </si>
  <si>
    <t>182 1050301001 0000 110</t>
  </si>
  <si>
    <t>000 1050400002 0000 110</t>
  </si>
  <si>
    <t>182 1050402002 0000 110</t>
  </si>
  <si>
    <t>040 1110300000 0000 120</t>
  </si>
  <si>
    <t>040 1110305005 0000 120</t>
  </si>
  <si>
    <t>000 1110500000 0000 120</t>
  </si>
  <si>
    <t>000 1110503000 0000 120</t>
  </si>
  <si>
    <t>040 1110503505 0000 120</t>
  </si>
  <si>
    <t>000 1110900000 0000 120</t>
  </si>
  <si>
    <t>040 1110904505 0000 120</t>
  </si>
  <si>
    <t>000 1120100001 0000 120</t>
  </si>
  <si>
    <t>000 1140200000 0000 000</t>
  </si>
  <si>
    <t>040 1140205305 0000 410</t>
  </si>
  <si>
    <t>000 1140600000 0000 430</t>
  </si>
  <si>
    <t>000 1140601000 0000 430</t>
  </si>
  <si>
    <t>040 1140601305 0000 430</t>
  </si>
  <si>
    <t>040 1140601313 0000 430</t>
  </si>
  <si>
    <t>000 1140630000 0000 430</t>
  </si>
  <si>
    <t>040 1140631305 0000 430</t>
  </si>
  <si>
    <t>000 2023002400 0000 150</t>
  </si>
  <si>
    <t>040 2023002405 0000 150</t>
  </si>
  <si>
    <t>000 2023508200 0000 150</t>
  </si>
  <si>
    <t>040 2023508205 0000 150</t>
  </si>
  <si>
    <t>000 2023512000 0000 150</t>
  </si>
  <si>
    <t>040 2023512005 0000 150</t>
  </si>
  <si>
    <t>000 2023999900 0000 150</t>
  </si>
  <si>
    <t>040 2023999905 0000 150</t>
  </si>
  <si>
    <t>040 2024530305 0000 150</t>
  </si>
  <si>
    <t>000 2024999905 0000 150</t>
  </si>
  <si>
    <t>040 2024999905 0000 150</t>
  </si>
  <si>
    <t>000 2180000000 0000 000</t>
  </si>
  <si>
    <t>000 2190000000 0000 000</t>
  </si>
  <si>
    <t>000 2190000005 0000 150</t>
  </si>
  <si>
    <t>040 2192516905 0000 150</t>
  </si>
  <si>
    <t>040 2192521005 0000 150</t>
  </si>
  <si>
    <t>040 2196001005 0000 150</t>
  </si>
  <si>
    <t>Предоставление муниципальной услуги «Организация дополнительного образования детей» (Предоставление субсидий бюджетным, автономным учреждениям и иным некоммерческим организациям)</t>
  </si>
  <si>
    <t>Расходы на доведение заработной платы работников до МРОТ (Предоставление субсидий бюджетным, автономным учреждениям и иным некоммерческим организациям)</t>
  </si>
  <si>
    <t xml:space="preserve">Расходы на повышение заработной платы работников бюджетной сферы (Предоставление субсидий бюджетным, автономным учреждениям и иным некоммерческим организациям) </t>
  </si>
  <si>
    <t>Кассовое исполнение за 2022 г.</t>
  </si>
  <si>
    <t xml:space="preserve">района за 2022 год </t>
  </si>
  <si>
    <t>Исполнено за 2022 г.</t>
  </si>
  <si>
    <t>Исполнено за 2022 год</t>
  </si>
  <si>
    <t>Источники  финансирования дефицита</t>
  </si>
  <si>
    <t xml:space="preserve">бюджета Тейковского муниципального района по кодам классификации источников финансирования дефицитов бюджетов за 2022 год                                             </t>
  </si>
  <si>
    <t>Наименование поселений</t>
  </si>
  <si>
    <t>Участие в организации деятельности по сбору (в том числе раздельному сбору) и транспортированию твердых коммунальных отходов сельских поселений</t>
  </si>
  <si>
    <t>Дорожная деятельность в отношении автомобильных дорог местного значения в границах населенных пунктов сельских поселений</t>
  </si>
  <si>
    <t>Дорожная деятельность в отношении автомобильных дорог местного значения вне границ населенных пунктов в границах поселений</t>
  </si>
  <si>
    <t>Организация ритуальных услуг и содержание мест захоронения сельских поселений</t>
  </si>
  <si>
    <t>Организация  в границах поселения электро-, тепло-, газо- и водоснабжения населения, водоотведения, снабжения населения топливом сельских поселений</t>
  </si>
  <si>
    <t>Участие в предупреждении и ликвидации последствий чрезвычайных ситуаций в границах сельских поселений</t>
  </si>
  <si>
    <t xml:space="preserve">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t>
  </si>
  <si>
    <t>Организация библиотечного обслуживания населения, комплектование и обеспечение сохранности библиотечных фондов библиотек сельских поселений</t>
  </si>
  <si>
    <t xml:space="preserve">Средства, переданные бюджетам поселений для компенсации дополнительных расходов, возникших в результате решений, принятых органами власти муниципального района </t>
  </si>
  <si>
    <t xml:space="preserve">1.Большеклочковское сельское поселение </t>
  </si>
  <si>
    <t xml:space="preserve">2.Крапивновское сельское поселение </t>
  </si>
  <si>
    <t xml:space="preserve">3. Морозовское сельское поселение </t>
  </si>
  <si>
    <t>4. Новогоряновское сельское поселение</t>
  </si>
  <si>
    <t xml:space="preserve">5. Новолеушинское сельское поселение </t>
  </si>
  <si>
    <t>6. Нерльское городское поселение</t>
  </si>
  <si>
    <t>Итого</t>
  </si>
  <si>
    <t>РАСХОДЫ</t>
  </si>
  <si>
    <t>бюджета Тейковского муниципального района по использованию межбюджетных</t>
  </si>
  <si>
    <t>трансфертов бюджетам других уровней за 2022 год</t>
  </si>
  <si>
    <t xml:space="preserve">РАСХОДЫ </t>
  </si>
  <si>
    <t xml:space="preserve">бюджента по ведомственной структуре расходов бюджета Тейковского муниципального </t>
  </si>
  <si>
    <t xml:space="preserve"> РАСХОДЫ</t>
  </si>
  <si>
    <t xml:space="preserve">бюджета Тейковского муниципального района за 2022 год </t>
  </si>
  <si>
    <t>Приложение 1</t>
  </si>
  <si>
    <t xml:space="preserve">                 Приложение 6</t>
  </si>
  <si>
    <t>182 1010208001 0000 110</t>
  </si>
  <si>
    <t>373006</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</si>
  <si>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</si>
  <si>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000 1030226001 0000 110</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</si>
  <si>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t>
  </si>
  <si>
    <t xml:space="preserve">  Налог, взимаемый с налогоплательщиков, выбравших в качестве объекта налогообложения доходы, уменьшенные на величину расходов</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</si>
  <si>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</si>
  <si>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 xml:space="preserve"> 000 1050102001 0000 110</t>
  </si>
  <si>
    <t xml:space="preserve"> 182 1050101201 0000 110</t>
  </si>
  <si>
    <t xml:space="preserve"> 182 1050102101 0000 110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</si>
  <si>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</si>
  <si>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 xml:space="preserve">  Минимальный налог, зачисляемый в бюджеты субъектов Российской Федерации (за налоговые периоды, истекшие до 1 января 2016 года)</t>
  </si>
  <si>
    <t xml:space="preserve">  Единый налог на вмененный доход для отдельных видов деятельности (за налоговые периоды, истекшие до 1 января 2011 года)</t>
  </si>
  <si>
    <t xml:space="preserve"> 182 1050102201 0000 110</t>
  </si>
  <si>
    <t>182 1050105001 0000 110</t>
  </si>
  <si>
    <t xml:space="preserve"> 182 1050201002 0000 110</t>
  </si>
  <si>
    <t xml:space="preserve"> 182 1050202002 0000 110</t>
  </si>
  <si>
    <t xml:space="preserve">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</si>
  <si>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 xml:space="preserve">  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</si>
  <si>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</si>
  <si>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 xml:space="preserve">  Платежи в целях возмещения причиненного ущерба (убытков)</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</si>
  <si>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</si>
  <si>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</si>
  <si>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</si>
  <si>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 xml:space="preserve">  Платежи, уплачиваемые в целях возмещения вреда</t>
  </si>
  <si>
    <t xml:space="preserve">  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</si>
  <si>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 xml:space="preserve"> 000 1160700000 0000 140</t>
  </si>
  <si>
    <t xml:space="preserve"> 000 1160701000 0000 140</t>
  </si>
  <si>
    <t xml:space="preserve"> 000 1161000000 0000 140</t>
  </si>
  <si>
    <t xml:space="preserve"> 000 1161012000 0000 140</t>
  </si>
  <si>
    <t xml:space="preserve"> 000 1161100001 0000 140</t>
  </si>
  <si>
    <t xml:space="preserve"> 040 1160701005 0000 140</t>
  </si>
  <si>
    <t xml:space="preserve"> 048 1161012301 0000 140</t>
  </si>
  <si>
    <t xml:space="preserve"> 182 1161012901 0000 140</t>
  </si>
  <si>
    <t>048 1161105001 0000 140</t>
  </si>
  <si>
    <t>034 1161105001 0000 140</t>
  </si>
  <si>
    <t>000 1050101001 0000 110</t>
  </si>
  <si>
    <t xml:space="preserve">Плата за выбросы загрязняющих веществ в атмосферный воздух стационарными объектами </t>
  </si>
  <si>
    <t>048 1120101001 0000 120</t>
  </si>
  <si>
    <t>000 1140205005 0000 410</t>
  </si>
  <si>
    <t xml:space="preserve"> от 31.05.2023 № 34/20</t>
  </si>
  <si>
    <t>от 31.05.2023 № 34/20</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</si>
</sst>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FC19]dddd\ d\ mmmm\ yyyy&quot;г.&quot;"/>
    <numFmt numFmtId="170" formatCode="000000"/>
  </numFmts>
  <fonts count="74">
    <font>
      <sz val="11"/>
      <color theme="1"/>
      <name val="Calibri"/>
      <family val="2"/>
    </font>
    <font>
      <sz val="11"/>
      <color indexed="8"/>
      <name val="Calibri"/>
      <family val="2"/>
    </font>
    <font>
      <sz val="10"/>
      <color indexed="8"/>
      <name val="Times New Roman"/>
      <family val="1"/>
    </font>
    <font>
      <sz val="10"/>
      <name val="Times New Roman"/>
      <family val="1"/>
    </font>
    <font>
      <sz val="11"/>
      <name val="Times New Roman"/>
      <family val="1"/>
    </font>
    <font>
      <sz val="11"/>
      <color indexed="9"/>
      <name val="Calibri"/>
      <family val="2"/>
    </font>
    <font>
      <sz val="8"/>
      <color indexed="8"/>
      <name val="Arial Cyr"/>
      <family val="0"/>
    </font>
    <font>
      <sz val="8"/>
      <color indexed="8"/>
      <name val="Arial"/>
      <family val="2"/>
    </font>
    <font>
      <b/>
      <sz val="10"/>
      <color indexed="8"/>
      <name val="Arial Cyr"/>
      <family val="0"/>
    </font>
    <font>
      <sz val="11"/>
      <color indexed="62"/>
      <name val="Calibri"/>
      <family val="2"/>
    </font>
    <font>
      <b/>
      <sz val="11"/>
      <color indexed="63"/>
      <name val="Calibri"/>
      <family val="2"/>
    </font>
    <font>
      <b/>
      <sz val="11"/>
      <color indexed="52"/>
      <name val="Calibri"/>
      <family val="2"/>
    </font>
    <font>
      <u val="single"/>
      <sz val="10.5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5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indexed="8"/>
      <name val="Times New Roman"/>
      <family val="1"/>
    </font>
    <font>
      <b/>
      <sz val="10"/>
      <color indexed="8"/>
      <name val="Times New Roman"/>
      <family val="1"/>
    </font>
    <font>
      <b/>
      <i/>
      <sz val="12"/>
      <color indexed="8"/>
      <name val="Times New Roman"/>
      <family val="1"/>
    </font>
    <font>
      <b/>
      <sz val="11"/>
      <color indexed="8"/>
      <name val="Times New Roman"/>
      <family val="1"/>
    </font>
    <font>
      <b/>
      <sz val="12"/>
      <color indexed="8"/>
      <name val="Times New Roman"/>
      <family val="1"/>
    </font>
    <font>
      <sz val="10"/>
      <color indexed="63"/>
      <name val="Times New Roman"/>
      <family val="1"/>
    </font>
    <font>
      <sz val="9"/>
      <color indexed="8"/>
      <name val="Times New Roman"/>
      <family val="1"/>
    </font>
    <font>
      <b/>
      <sz val="9"/>
      <color indexed="8"/>
      <name val="Times New Roman"/>
      <family val="1"/>
    </font>
    <font>
      <b/>
      <sz val="13"/>
      <color indexed="8"/>
      <name val="Times New Roman"/>
      <family val="1"/>
    </font>
    <font>
      <b/>
      <sz val="14"/>
      <color indexed="8"/>
      <name val="Times New Roman"/>
      <family val="1"/>
    </font>
    <font>
      <sz val="11"/>
      <color theme="0"/>
      <name val="Calibri"/>
      <family val="2"/>
    </font>
    <font>
      <sz val="8"/>
      <color rgb="FF000000"/>
      <name val="Arial Cyr"/>
      <family val="0"/>
    </font>
    <font>
      <sz val="8"/>
      <color rgb="FF000000"/>
      <name val="Arial"/>
      <family val="2"/>
    </font>
    <font>
      <b/>
      <sz val="10"/>
      <color rgb="FF000000"/>
      <name val="Arial Cyr"/>
      <family val="0"/>
    </font>
    <font>
      <sz val="11"/>
      <color rgb="FF3F3F76"/>
      <name val="Calibri"/>
      <family val="2"/>
    </font>
    <font>
      <b/>
      <sz val="11"/>
      <color rgb="FF3F3F3F"/>
      <name val="Calibri"/>
      <family val="2"/>
    </font>
    <font>
      <b/>
      <sz val="11"/>
      <color rgb="FFFA7D00"/>
      <name val="Calibri"/>
      <family val="2"/>
    </font>
    <font>
      <u val="single"/>
      <sz val="10.5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5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sz val="10"/>
      <color theme="1"/>
      <name val="Times New Roman"/>
      <family val="1"/>
    </font>
    <font>
      <b/>
      <sz val="10"/>
      <color theme="1"/>
      <name val="Times New Roman"/>
      <family val="1"/>
    </font>
    <font>
      <b/>
      <i/>
      <sz val="12"/>
      <color theme="1"/>
      <name val="Times New Roman"/>
      <family val="1"/>
    </font>
    <font>
      <sz val="10"/>
      <color rgb="FF000000"/>
      <name val="Times New Roman"/>
      <family val="1"/>
    </font>
    <font>
      <b/>
      <sz val="11"/>
      <color theme="1"/>
      <name val="Times New Roman"/>
      <family val="1"/>
    </font>
    <font>
      <sz val="11"/>
      <color rgb="FF000000"/>
      <name val="Times New Roman"/>
      <family val="1"/>
    </font>
    <font>
      <b/>
      <sz val="12"/>
      <color theme="1"/>
      <name val="Times New Roman"/>
      <family val="1"/>
    </font>
    <font>
      <b/>
      <sz val="11"/>
      <color rgb="FF000000"/>
      <name val="Times New Roman"/>
      <family val="1"/>
    </font>
    <font>
      <b/>
      <sz val="10"/>
      <color rgb="FF000000"/>
      <name val="Times New Roman"/>
      <family val="1"/>
    </font>
    <font>
      <sz val="10"/>
      <color rgb="FF333333"/>
      <name val="Times New Roman"/>
      <family val="1"/>
    </font>
    <font>
      <sz val="9"/>
      <color theme="1"/>
      <name val="Times New Roman"/>
      <family val="1"/>
    </font>
    <font>
      <b/>
      <sz val="9"/>
      <color theme="1"/>
      <name val="Times New Roman"/>
      <family val="1"/>
    </font>
    <font>
      <b/>
      <sz val="13"/>
      <color theme="1"/>
      <name val="Times New Roman"/>
      <family val="1"/>
    </font>
    <font>
      <b/>
      <sz val="14"/>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28">
    <border>
      <left/>
      <right/>
      <top/>
      <bottom/>
      <diagonal/>
    </border>
    <border>
      <left style="thin">
        <color rgb="FF000000"/>
      </left>
      <right style="medium">
        <color rgb="FF000000"/>
      </right>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right style="thin"/>
      <top/>
      <bottom style="thin"/>
    </border>
    <border>
      <left style="thin"/>
      <right style="thin"/>
      <top/>
      <bottom style="thin"/>
    </border>
    <border>
      <left style="thin"/>
      <right/>
      <top/>
      <bottom style="thin"/>
    </border>
    <border>
      <left style="thin">
        <color rgb="FF000000"/>
      </left>
      <right/>
      <top/>
      <bottom style="thin">
        <color rgb="FF000000"/>
      </bottom>
    </border>
    <border>
      <left style="thin">
        <color rgb="FF000000"/>
      </left>
      <right>
        <color indexed="63"/>
      </right>
      <top style="thin">
        <color rgb="FF000000"/>
      </top>
      <bottom style="thin">
        <color rgb="FF000000"/>
      </bottom>
    </border>
    <border>
      <left style="thin"/>
      <right/>
      <top style="thin"/>
      <bottom/>
    </border>
    <border>
      <left/>
      <right style="thin"/>
      <top style="thin"/>
      <bottom/>
    </border>
    <border>
      <left/>
      <right/>
      <top/>
      <bottom style="thin"/>
    </border>
    <border>
      <left style="thin"/>
      <right style="thin"/>
      <top/>
      <bottom/>
    </border>
    <border>
      <left/>
      <right/>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1">
      <alignment horizontal="left" wrapText="1" indent="2"/>
      <protection/>
    </xf>
    <xf numFmtId="0" fontId="39" fillId="0" borderId="2">
      <alignment horizontal="left" wrapText="1" indent="2"/>
      <protection/>
    </xf>
    <xf numFmtId="0" fontId="38" fillId="0" borderId="1">
      <alignment horizontal="left" wrapText="1" indent="2"/>
      <protection/>
    </xf>
    <xf numFmtId="49" fontId="38" fillId="0" borderId="3">
      <alignment horizontal="center"/>
      <protection/>
    </xf>
    <xf numFmtId="4" fontId="40" fillId="20" borderId="4">
      <alignment horizontal="right" vertical="top" shrinkToFit="1"/>
      <protection/>
    </xf>
    <xf numFmtId="49" fontId="39" fillId="0" borderId="4">
      <alignment horizontal="center"/>
      <protection/>
    </xf>
    <xf numFmtId="49" fontId="38" fillId="0" borderId="3">
      <alignment horizontal="center"/>
      <protection/>
    </xf>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1" fillId="27" borderId="5" applyNumberFormat="0" applyAlignment="0" applyProtection="0"/>
    <xf numFmtId="0" fontId="42" fillId="28" borderId="6" applyNumberFormat="0" applyAlignment="0" applyProtection="0"/>
    <xf numFmtId="0" fontId="43" fillId="28" borderId="5" applyNumberFormat="0" applyAlignment="0" applyProtection="0"/>
    <xf numFmtId="0" fontId="4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0" borderId="9" applyNumberFormat="0" applyFill="0" applyAlignment="0" applyProtection="0"/>
    <xf numFmtId="0" fontId="47" fillId="0" borderId="0" applyNumberFormat="0" applyFill="0" applyBorder="0" applyAlignment="0" applyProtection="0"/>
    <xf numFmtId="0" fontId="48" fillId="0" borderId="10" applyNumberFormat="0" applyFill="0" applyAlignment="0" applyProtection="0"/>
    <xf numFmtId="0" fontId="49" fillId="29" borderId="11" applyNumberFormat="0" applyAlignment="0" applyProtection="0"/>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53" fillId="31" borderId="0" applyNumberFormat="0" applyBorder="0" applyAlignment="0" applyProtection="0"/>
    <xf numFmtId="0" fontId="54" fillId="0" borderId="0" applyNumberFormat="0" applyFill="0" applyBorder="0" applyAlignment="0" applyProtection="0"/>
    <xf numFmtId="0" fontId="0" fillId="32" borderId="12" applyNumberFormat="0" applyFont="0" applyAlignment="0" applyProtection="0"/>
    <xf numFmtId="9" fontId="0" fillId="0" borderId="0" applyFont="0" applyFill="0" applyBorder="0" applyAlignment="0" applyProtection="0"/>
    <xf numFmtId="0" fontId="55" fillId="0" borderId="13"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33" borderId="0" applyNumberFormat="0" applyBorder="0" applyAlignment="0" applyProtection="0"/>
  </cellStyleXfs>
  <cellXfs count="214">
    <xf numFmtId="0" fontId="0" fillId="0" borderId="0" xfId="0" applyFont="1" applyAlignment="1">
      <alignment/>
    </xf>
    <xf numFmtId="0" fontId="58" fillId="0" borderId="0" xfId="0" applyFont="1" applyAlignment="1">
      <alignment/>
    </xf>
    <xf numFmtId="0" fontId="0" fillId="0" borderId="0" xfId="0" applyFont="1" applyAlignment="1">
      <alignment/>
    </xf>
    <xf numFmtId="0" fontId="59" fillId="0" borderId="14" xfId="0" applyFont="1" applyBorder="1" applyAlignment="1">
      <alignment horizontal="center" vertical="top" wrapText="1"/>
    </xf>
    <xf numFmtId="0" fontId="59" fillId="0" borderId="0" xfId="0" applyFont="1" applyAlignment="1">
      <alignment wrapText="1"/>
    </xf>
    <xf numFmtId="0" fontId="60" fillId="0" borderId="15" xfId="0" applyFont="1" applyBorder="1" applyAlignment="1">
      <alignment vertical="top" wrapText="1"/>
    </xf>
    <xf numFmtId="0" fontId="60" fillId="0" borderId="14" xfId="0" applyFont="1" applyFill="1" applyBorder="1" applyAlignment="1">
      <alignment horizontal="justify" vertical="top" wrapText="1"/>
    </xf>
    <xf numFmtId="0" fontId="61" fillId="0" borderId="14" xfId="0" applyFont="1" applyBorder="1" applyAlignment="1">
      <alignment horizontal="center" wrapText="1"/>
    </xf>
    <xf numFmtId="1" fontId="61" fillId="0" borderId="14" xfId="0" applyNumberFormat="1" applyFont="1" applyBorder="1" applyAlignment="1">
      <alignment horizontal="center" vertical="top" wrapText="1"/>
    </xf>
    <xf numFmtId="0" fontId="58" fillId="0" borderId="0" xfId="0" applyFont="1" applyAlignment="1">
      <alignment horizontal="right" indent="15"/>
    </xf>
    <xf numFmtId="0" fontId="62" fillId="0" borderId="0" xfId="0" applyFont="1" applyAlignment="1">
      <alignment horizontal="center"/>
    </xf>
    <xf numFmtId="0" fontId="62" fillId="0" borderId="0" xfId="0" applyFont="1" applyAlignment="1">
      <alignment horizontal="right"/>
    </xf>
    <xf numFmtId="0" fontId="63" fillId="0" borderId="16" xfId="0" applyFont="1" applyBorder="1" applyAlignment="1">
      <alignment vertical="top" wrapText="1"/>
    </xf>
    <xf numFmtId="0" fontId="58" fillId="0" borderId="0" xfId="0" applyFont="1" applyAlignment="1">
      <alignment horizontal="right" wrapText="1"/>
    </xf>
    <xf numFmtId="0" fontId="60" fillId="0" borderId="0" xfId="0" applyFont="1" applyAlignment="1">
      <alignment/>
    </xf>
    <xf numFmtId="0" fontId="63" fillId="0" borderId="17" xfId="0" applyFont="1" applyFill="1" applyBorder="1" applyAlignment="1">
      <alignment horizontal="center" vertical="top" wrapText="1"/>
    </xf>
    <xf numFmtId="49" fontId="63" fillId="0" borderId="14" xfId="0" applyNumberFormat="1" applyFont="1" applyFill="1" applyBorder="1" applyAlignment="1">
      <alignment horizontal="center" vertical="top" wrapText="1"/>
    </xf>
    <xf numFmtId="0" fontId="60" fillId="0" borderId="14" xfId="0" applyFont="1" applyFill="1" applyBorder="1" applyAlignment="1">
      <alignment horizontal="center" vertical="top"/>
    </xf>
    <xf numFmtId="0" fontId="61" fillId="0" borderId="14" xfId="0" applyFont="1" applyFill="1" applyBorder="1" applyAlignment="1">
      <alignment vertical="top" wrapText="1"/>
    </xf>
    <xf numFmtId="49" fontId="61" fillId="0" borderId="14" xfId="0" applyNumberFormat="1" applyFont="1" applyFill="1" applyBorder="1" applyAlignment="1">
      <alignment horizontal="center" vertical="top" wrapText="1"/>
    </xf>
    <xf numFmtId="0" fontId="60" fillId="0" borderId="14" xfId="0" applyFont="1" applyFill="1" applyBorder="1" applyAlignment="1">
      <alignment vertical="top" wrapText="1"/>
    </xf>
    <xf numFmtId="0" fontId="61" fillId="0" borderId="14" xfId="0" applyFont="1" applyFill="1" applyBorder="1" applyAlignment="1">
      <alignment horizontal="center" vertical="top" wrapText="1"/>
    </xf>
    <xf numFmtId="0" fontId="3" fillId="0" borderId="14" xfId="0" applyFont="1" applyFill="1" applyBorder="1" applyAlignment="1">
      <alignment horizontal="center" vertical="top" wrapText="1"/>
    </xf>
    <xf numFmtId="0" fontId="60" fillId="0" borderId="14" xfId="0" applyFont="1" applyBorder="1" applyAlignment="1">
      <alignment vertical="top" wrapText="1"/>
    </xf>
    <xf numFmtId="49" fontId="63" fillId="0" borderId="14" xfId="36" applyFont="1" applyBorder="1" applyAlignment="1" applyProtection="1">
      <alignment horizontal="center" vertical="top"/>
      <protection/>
    </xf>
    <xf numFmtId="4" fontId="64" fillId="0" borderId="14" xfId="0" applyNumberFormat="1" applyFont="1" applyFill="1" applyBorder="1" applyAlignment="1">
      <alignment horizontal="center" vertical="top" wrapText="1"/>
    </xf>
    <xf numFmtId="4" fontId="59" fillId="0" borderId="14" xfId="0" applyNumberFormat="1" applyFont="1" applyFill="1" applyBorder="1" applyAlignment="1">
      <alignment horizontal="center" vertical="top" wrapText="1"/>
    </xf>
    <xf numFmtId="4" fontId="65" fillId="0" borderId="14" xfId="0" applyNumberFormat="1" applyFont="1" applyFill="1" applyBorder="1" applyAlignment="1">
      <alignment horizontal="center" vertical="top" wrapText="1"/>
    </xf>
    <xf numFmtId="4" fontId="4" fillId="0" borderId="14" xfId="0" applyNumberFormat="1" applyFont="1" applyFill="1" applyBorder="1" applyAlignment="1">
      <alignment horizontal="center" vertical="top" wrapText="1"/>
    </xf>
    <xf numFmtId="4" fontId="59" fillId="0" borderId="14" xfId="0" applyNumberFormat="1" applyFont="1" applyBorder="1" applyAlignment="1">
      <alignment horizontal="center"/>
    </xf>
    <xf numFmtId="4" fontId="59" fillId="0" borderId="14" xfId="0" applyNumberFormat="1" applyFont="1" applyBorder="1" applyAlignment="1">
      <alignment horizontal="center" vertical="top"/>
    </xf>
    <xf numFmtId="4" fontId="59" fillId="0" borderId="14" xfId="0" applyNumberFormat="1" applyFont="1" applyBorder="1" applyAlignment="1">
      <alignment horizontal="center" vertical="center"/>
    </xf>
    <xf numFmtId="4" fontId="64" fillId="0" borderId="14" xfId="0" applyNumberFormat="1" applyFont="1" applyBorder="1" applyAlignment="1">
      <alignment horizontal="center"/>
    </xf>
    <xf numFmtId="0" fontId="58" fillId="0" borderId="0" xfId="0" applyFont="1" applyFill="1" applyAlignment="1">
      <alignment/>
    </xf>
    <xf numFmtId="0" fontId="0" fillId="0" borderId="0" xfId="0" applyFill="1" applyAlignment="1">
      <alignment/>
    </xf>
    <xf numFmtId="49" fontId="58" fillId="0" borderId="14" xfId="0" applyNumberFormat="1" applyFont="1" applyFill="1" applyBorder="1" applyAlignment="1">
      <alignment vertical="top" wrapText="1"/>
    </xf>
    <xf numFmtId="0" fontId="58" fillId="0" borderId="14" xfId="0" applyFont="1" applyFill="1" applyBorder="1" applyAlignment="1">
      <alignment vertical="top" wrapText="1"/>
    </xf>
    <xf numFmtId="4" fontId="64" fillId="0" borderId="14" xfId="0" applyNumberFormat="1" applyFont="1" applyFill="1" applyBorder="1" applyAlignment="1">
      <alignment horizontal="center" vertical="top"/>
    </xf>
    <xf numFmtId="0" fontId="61" fillId="0" borderId="14" xfId="0" applyFont="1" applyBorder="1" applyAlignment="1">
      <alignment horizontal="center" vertical="center" wrapText="1"/>
    </xf>
    <xf numFmtId="49" fontId="61" fillId="0" borderId="14" xfId="0" applyNumberFormat="1" applyFont="1" applyBorder="1" applyAlignment="1">
      <alignment horizontal="center" vertical="top" wrapText="1"/>
    </xf>
    <xf numFmtId="4" fontId="59" fillId="34" borderId="14" xfId="0" applyNumberFormat="1" applyFont="1" applyFill="1" applyBorder="1" applyAlignment="1">
      <alignment horizontal="center" vertical="top" wrapText="1"/>
    </xf>
    <xf numFmtId="0" fontId="60" fillId="35" borderId="14" xfId="0" applyFont="1" applyFill="1" applyBorder="1" applyAlignment="1">
      <alignment horizontal="center" vertical="top" wrapText="1"/>
    </xf>
    <xf numFmtId="4" fontId="64" fillId="34" borderId="14" xfId="0" applyNumberFormat="1" applyFont="1" applyFill="1" applyBorder="1" applyAlignment="1">
      <alignment horizontal="center" vertical="top" wrapText="1"/>
    </xf>
    <xf numFmtId="0" fontId="60" fillId="0" borderId="15" xfId="0" applyNumberFormat="1" applyFont="1" applyFill="1" applyBorder="1" applyAlignment="1">
      <alignment horizontal="justify" vertical="top" wrapText="1"/>
    </xf>
    <xf numFmtId="49" fontId="60" fillId="0" borderId="15" xfId="0" applyNumberFormat="1" applyFont="1" applyFill="1" applyBorder="1" applyAlignment="1">
      <alignment vertical="top" wrapText="1"/>
    </xf>
    <xf numFmtId="0" fontId="63" fillId="0" borderId="15" xfId="0" applyFont="1" applyFill="1" applyBorder="1" applyAlignment="1">
      <alignment vertical="top" wrapText="1"/>
    </xf>
    <xf numFmtId="0" fontId="61" fillId="0" borderId="14" xfId="0" applyFont="1" applyBorder="1" applyAlignment="1">
      <alignment vertical="top" wrapText="1"/>
    </xf>
    <xf numFmtId="49" fontId="60" fillId="0" borderId="18" xfId="0" applyNumberFormat="1" applyFont="1" applyFill="1" applyBorder="1" applyAlignment="1">
      <alignment horizontal="center" vertical="top" wrapText="1"/>
    </xf>
    <xf numFmtId="4" fontId="59" fillId="0" borderId="14" xfId="0" applyNumberFormat="1" applyFont="1" applyFill="1" applyBorder="1" applyAlignment="1">
      <alignment horizontal="center" vertical="top"/>
    </xf>
    <xf numFmtId="49" fontId="60" fillId="0" borderId="17" xfId="0" applyNumberFormat="1" applyFont="1" applyFill="1" applyBorder="1" applyAlignment="1">
      <alignment horizontal="center" vertical="top" wrapText="1"/>
    </xf>
    <xf numFmtId="49" fontId="60" fillId="0" borderId="15" xfId="0" applyNumberFormat="1" applyFont="1" applyFill="1" applyBorder="1" applyAlignment="1">
      <alignment horizontal="center" vertical="top" wrapText="1"/>
    </xf>
    <xf numFmtId="0" fontId="60" fillId="0" borderId="19" xfId="0" applyFont="1" applyFill="1" applyBorder="1" applyAlignment="1">
      <alignment horizontal="center" vertical="top" wrapText="1"/>
    </xf>
    <xf numFmtId="0" fontId="58" fillId="0" borderId="0" xfId="0" applyFont="1" applyFill="1" applyAlignment="1">
      <alignment horizontal="right"/>
    </xf>
    <xf numFmtId="0" fontId="66" fillId="0" borderId="14" xfId="0" applyFont="1" applyFill="1" applyBorder="1" applyAlignment="1">
      <alignment vertical="top" wrapText="1"/>
    </xf>
    <xf numFmtId="0" fontId="63" fillId="0" borderId="14" xfId="0" applyFont="1" applyBorder="1" applyAlignment="1">
      <alignment horizontal="center" vertical="top" wrapText="1"/>
    </xf>
    <xf numFmtId="0" fontId="61" fillId="0" borderId="14" xfId="0" applyFont="1" applyBorder="1" applyAlignment="1">
      <alignment horizontal="center" vertical="top" wrapText="1"/>
    </xf>
    <xf numFmtId="0" fontId="60" fillId="0" borderId="14" xfId="0" applyFont="1" applyBorder="1" applyAlignment="1">
      <alignment horizontal="center" vertical="top" wrapText="1"/>
    </xf>
    <xf numFmtId="4" fontId="65" fillId="0" borderId="14" xfId="0" applyNumberFormat="1" applyFont="1" applyBorder="1" applyAlignment="1">
      <alignment horizontal="center" vertical="top" wrapText="1"/>
    </xf>
    <xf numFmtId="4" fontId="65" fillId="0" borderId="19" xfId="0" applyNumberFormat="1" applyFont="1" applyBorder="1" applyAlignment="1">
      <alignment horizontal="center" vertical="top" wrapText="1"/>
    </xf>
    <xf numFmtId="0" fontId="61" fillId="0" borderId="14" xfId="0" applyFont="1" applyBorder="1" applyAlignment="1">
      <alignment horizontal="justify" vertical="top" wrapText="1"/>
    </xf>
    <xf numFmtId="0" fontId="60" fillId="0" borderId="14" xfId="0" applyFont="1" applyBorder="1" applyAlignment="1">
      <alignment horizontal="justify" vertical="top" wrapText="1"/>
    </xf>
    <xf numFmtId="0" fontId="61" fillId="0" borderId="19" xfId="0" applyFont="1" applyBorder="1" applyAlignment="1">
      <alignment horizontal="center" vertical="top" wrapText="1"/>
    </xf>
    <xf numFmtId="0" fontId="61" fillId="0" borderId="20" xfId="0" applyFont="1" applyBorder="1" applyAlignment="1">
      <alignment horizontal="justify" vertical="top" wrapText="1"/>
    </xf>
    <xf numFmtId="4" fontId="67" fillId="0" borderId="19" xfId="0" applyNumberFormat="1" applyFont="1" applyBorder="1" applyAlignment="1">
      <alignment horizontal="center" vertical="top" wrapText="1"/>
    </xf>
    <xf numFmtId="49" fontId="68" fillId="0" borderId="21" xfId="36" applyFont="1" applyFill="1" applyBorder="1" applyAlignment="1" applyProtection="1">
      <alignment horizontal="center" vertical="top"/>
      <protection/>
    </xf>
    <xf numFmtId="49" fontId="63" fillId="0" borderId="21" xfId="36" applyFont="1" applyFill="1" applyBorder="1" applyAlignment="1" applyProtection="1">
      <alignment horizontal="center" vertical="top"/>
      <protection/>
    </xf>
    <xf numFmtId="0" fontId="60" fillId="0" borderId="14" xfId="0" applyFont="1" applyBorder="1" applyAlignment="1">
      <alignment horizontal="center" vertical="top" wrapText="1"/>
    </xf>
    <xf numFmtId="4" fontId="65" fillId="0" borderId="19" xfId="0" applyNumberFormat="1" applyFont="1" applyBorder="1" applyAlignment="1">
      <alignment horizontal="center" vertical="top" wrapText="1"/>
    </xf>
    <xf numFmtId="0" fontId="60" fillId="0" borderId="14" xfId="0" applyFont="1" applyBorder="1" applyAlignment="1">
      <alignment horizontal="justify" vertical="top" wrapText="1"/>
    </xf>
    <xf numFmtId="49" fontId="63" fillId="0" borderId="14" xfId="36" applyFont="1" applyFill="1" applyBorder="1" applyAlignment="1" applyProtection="1">
      <alignment horizontal="center" vertical="top"/>
      <protection/>
    </xf>
    <xf numFmtId="0" fontId="63" fillId="0" borderId="14" xfId="33" applyNumberFormat="1" applyFont="1" applyBorder="1" applyAlignment="1" applyProtection="1">
      <alignment vertical="top" wrapText="1"/>
      <protection/>
    </xf>
    <xf numFmtId="0" fontId="60" fillId="0" borderId="14" xfId="0" applyFont="1" applyBorder="1" applyAlignment="1">
      <alignment horizontal="left" vertical="top" wrapText="1"/>
    </xf>
    <xf numFmtId="4" fontId="65" fillId="34" borderId="14" xfId="37" applyNumberFormat="1" applyFont="1" applyFill="1" applyBorder="1" applyAlignment="1" applyProtection="1">
      <alignment horizontal="center" vertical="top" shrinkToFit="1"/>
      <protection/>
    </xf>
    <xf numFmtId="4" fontId="59" fillId="0" borderId="14" xfId="0" applyNumberFormat="1" applyFont="1" applyBorder="1" applyAlignment="1">
      <alignment horizontal="center" vertical="top" wrapText="1"/>
    </xf>
    <xf numFmtId="0" fontId="61" fillId="0" borderId="14" xfId="0" applyFont="1" applyBorder="1" applyAlignment="1">
      <alignment horizontal="center" vertical="top" wrapText="1"/>
    </xf>
    <xf numFmtId="4" fontId="64" fillId="0" borderId="14" xfId="0" applyNumberFormat="1" applyFont="1" applyBorder="1" applyAlignment="1">
      <alignment horizontal="center" vertical="top" wrapText="1"/>
    </xf>
    <xf numFmtId="0" fontId="60" fillId="0" borderId="17" xfId="0" applyFont="1" applyFill="1" applyBorder="1" applyAlignment="1">
      <alignment vertical="top" wrapText="1"/>
    </xf>
    <xf numFmtId="0" fontId="63" fillId="0" borderId="14" xfId="33" applyNumberFormat="1" applyFont="1" applyFill="1" applyBorder="1" applyAlignment="1" applyProtection="1">
      <alignment horizontal="left" vertical="top" wrapText="1"/>
      <protection/>
    </xf>
    <xf numFmtId="49" fontId="60" fillId="0" borderId="14" xfId="0" applyNumberFormat="1" applyFont="1" applyBorder="1" applyAlignment="1">
      <alignment horizontal="center" vertical="top" wrapText="1"/>
    </xf>
    <xf numFmtId="1" fontId="60" fillId="0" borderId="14" xfId="0" applyNumberFormat="1" applyFont="1" applyBorder="1" applyAlignment="1">
      <alignment horizontal="center" vertical="top" wrapText="1"/>
    </xf>
    <xf numFmtId="0" fontId="60" fillId="0" borderId="14" xfId="0" applyFont="1" applyBorder="1" applyAlignment="1">
      <alignment horizontal="center" vertical="top" wrapText="1"/>
    </xf>
    <xf numFmtId="49" fontId="60" fillId="0" borderId="14" xfId="0" applyNumberFormat="1" applyFont="1" applyFill="1" applyBorder="1" applyAlignment="1">
      <alignment horizontal="center" vertical="top" wrapText="1"/>
    </xf>
    <xf numFmtId="0" fontId="60" fillId="0" borderId="14" xfId="0" applyFont="1" applyFill="1" applyBorder="1" applyAlignment="1">
      <alignment horizontal="center" vertical="top" wrapText="1"/>
    </xf>
    <xf numFmtId="0" fontId="69" fillId="0" borderId="14" xfId="0" applyFont="1" applyBorder="1" applyAlignment="1">
      <alignment horizontal="center" vertical="top"/>
    </xf>
    <xf numFmtId="0" fontId="69" fillId="0" borderId="0" xfId="0" applyFont="1" applyAlignment="1">
      <alignment vertical="top" wrapText="1"/>
    </xf>
    <xf numFmtId="0" fontId="69" fillId="0" borderId="14" xfId="0" applyFont="1" applyBorder="1" applyAlignment="1">
      <alignment vertical="top" wrapText="1"/>
    </xf>
    <xf numFmtId="0" fontId="3" fillId="0" borderId="14" xfId="0" applyFont="1" applyBorder="1" applyAlignment="1">
      <alignment vertical="top" wrapText="1"/>
    </xf>
    <xf numFmtId="0" fontId="63" fillId="0" borderId="14" xfId="33" applyNumberFormat="1" applyFont="1" applyFill="1" applyBorder="1" applyAlignment="1" applyProtection="1">
      <alignment vertical="top" wrapText="1"/>
      <protection/>
    </xf>
    <xf numFmtId="0" fontId="68" fillId="0" borderId="14" xfId="33" applyNumberFormat="1" applyFont="1" applyBorder="1" applyAlignment="1" applyProtection="1">
      <alignment vertical="top" wrapText="1"/>
      <protection/>
    </xf>
    <xf numFmtId="0" fontId="68" fillId="0" borderId="14" xfId="33" applyNumberFormat="1" applyFont="1" applyFill="1" applyBorder="1" applyAlignment="1" applyProtection="1">
      <alignment horizontal="left" vertical="top" wrapText="1"/>
      <protection/>
    </xf>
    <xf numFmtId="0" fontId="61" fillId="0" borderId="14" xfId="0" applyFont="1" applyFill="1" applyBorder="1" applyAlignment="1">
      <alignment horizontal="justify" vertical="top" wrapText="1"/>
    </xf>
    <xf numFmtId="0" fontId="60" fillId="0" borderId="14" xfId="0" applyFont="1" applyBorder="1" applyAlignment="1">
      <alignment vertical="top" wrapText="1"/>
    </xf>
    <xf numFmtId="0" fontId="60" fillId="0" borderId="14" xfId="0" applyFont="1" applyBorder="1" applyAlignment="1">
      <alignment vertical="top" wrapText="1"/>
    </xf>
    <xf numFmtId="0" fontId="58" fillId="0" borderId="0" xfId="0" applyFont="1" applyAlignment="1">
      <alignment horizontal="right" wrapText="1"/>
    </xf>
    <xf numFmtId="4" fontId="59" fillId="0" borderId="14" xfId="0" applyNumberFormat="1" applyFont="1" applyBorder="1" applyAlignment="1">
      <alignment horizontal="center" vertical="top" wrapText="1"/>
    </xf>
    <xf numFmtId="0" fontId="60" fillId="0" borderId="14" xfId="0" applyFont="1" applyBorder="1" applyAlignment="1">
      <alignment horizontal="center" vertical="top" wrapText="1"/>
    </xf>
    <xf numFmtId="0" fontId="61" fillId="0" borderId="14" xfId="0" applyFont="1" applyBorder="1" applyAlignment="1">
      <alignment horizontal="center" vertical="top" wrapText="1"/>
    </xf>
    <xf numFmtId="4" fontId="65" fillId="0" borderId="19" xfId="0" applyNumberFormat="1" applyFont="1" applyBorder="1" applyAlignment="1">
      <alignment horizontal="center" vertical="top" wrapText="1"/>
    </xf>
    <xf numFmtId="4" fontId="59" fillId="0" borderId="15" xfId="0" applyNumberFormat="1" applyFont="1" applyFill="1" applyBorder="1" applyAlignment="1">
      <alignment horizontal="center" vertical="top" wrapText="1"/>
    </xf>
    <xf numFmtId="4" fontId="59" fillId="0" borderId="19" xfId="0" applyNumberFormat="1" applyFont="1" applyFill="1" applyBorder="1" applyAlignment="1">
      <alignment horizontal="center" vertical="top" wrapText="1"/>
    </xf>
    <xf numFmtId="49" fontId="60" fillId="0" borderId="19" xfId="0" applyNumberFormat="1" applyFont="1" applyFill="1" applyBorder="1" applyAlignment="1">
      <alignment horizontal="center" vertical="top" wrapText="1"/>
    </xf>
    <xf numFmtId="49" fontId="60" fillId="0" borderId="14" xfId="0" applyNumberFormat="1" applyFont="1" applyFill="1" applyBorder="1" applyAlignment="1">
      <alignment horizontal="center" vertical="top" wrapText="1"/>
    </xf>
    <xf numFmtId="0" fontId="63" fillId="0" borderId="19" xfId="0" applyFont="1" applyFill="1" applyBorder="1" applyAlignment="1">
      <alignment horizontal="center" vertical="top" wrapText="1"/>
    </xf>
    <xf numFmtId="0" fontId="63" fillId="0" borderId="14" xfId="0" applyFont="1" applyFill="1" applyBorder="1" applyAlignment="1">
      <alignment horizontal="center" vertical="top" wrapText="1"/>
    </xf>
    <xf numFmtId="0" fontId="68" fillId="0" borderId="14" xfId="0" applyFont="1" applyFill="1" applyBorder="1" applyAlignment="1">
      <alignment horizontal="center" vertical="top" wrapText="1"/>
    </xf>
    <xf numFmtId="49" fontId="64" fillId="0" borderId="14" xfId="0" applyNumberFormat="1" applyFont="1" applyBorder="1" applyAlignment="1">
      <alignment horizontal="center" vertical="top" wrapText="1"/>
    </xf>
    <xf numFmtId="0" fontId="61" fillId="0" borderId="14" xfId="0" applyFont="1" applyBorder="1" applyAlignment="1">
      <alignment horizontal="justify" vertical="top" wrapText="1"/>
    </xf>
    <xf numFmtId="4" fontId="64" fillId="0" borderId="14" xfId="0" applyNumberFormat="1" applyFont="1" applyBorder="1" applyAlignment="1">
      <alignment horizontal="center" vertical="top" wrapText="1"/>
    </xf>
    <xf numFmtId="49" fontId="59" fillId="0" borderId="14" xfId="0" applyNumberFormat="1" applyFont="1" applyBorder="1" applyAlignment="1">
      <alignment horizontal="center" vertical="top" wrapText="1"/>
    </xf>
    <xf numFmtId="0" fontId="60" fillId="0" borderId="14" xfId="0" applyFont="1" applyBorder="1" applyAlignment="1">
      <alignment horizontal="justify" vertical="top" wrapText="1"/>
    </xf>
    <xf numFmtId="49" fontId="59" fillId="0" borderId="15" xfId="0" applyNumberFormat="1" applyFont="1" applyBorder="1" applyAlignment="1">
      <alignment horizontal="center" vertical="top" wrapText="1"/>
    </xf>
    <xf numFmtId="0" fontId="60" fillId="0" borderId="14" xfId="0" applyFont="1" applyFill="1" applyBorder="1" applyAlignment="1">
      <alignment horizontal="center" vertical="top" wrapText="1"/>
    </xf>
    <xf numFmtId="0" fontId="59" fillId="0" borderId="14" xfId="0" applyFont="1" applyFill="1" applyBorder="1" applyAlignment="1">
      <alignment horizontal="center" vertical="top" wrapText="1"/>
    </xf>
    <xf numFmtId="0" fontId="0" fillId="0" borderId="0" xfId="0" applyAlignment="1">
      <alignment wrapText="1"/>
    </xf>
    <xf numFmtId="49" fontId="63" fillId="0" borderId="22" xfId="38" applyNumberFormat="1" applyFont="1" applyBorder="1" applyAlignment="1" applyProtection="1">
      <alignment horizontal="center" vertical="top"/>
      <protection/>
    </xf>
    <xf numFmtId="49" fontId="63" fillId="0" borderId="16" xfId="36" applyFont="1" applyFill="1" applyBorder="1" applyAlignment="1" applyProtection="1">
      <alignment horizontal="center" vertical="top"/>
      <protection/>
    </xf>
    <xf numFmtId="49" fontId="69" fillId="0" borderId="16" xfId="0" applyNumberFormat="1" applyFont="1" applyFill="1" applyBorder="1" applyAlignment="1">
      <alignment horizontal="center" vertical="top"/>
    </xf>
    <xf numFmtId="49" fontId="63" fillId="0" borderId="16" xfId="36" applyFont="1" applyBorder="1" applyAlignment="1" applyProtection="1">
      <alignment horizontal="center" vertical="top"/>
      <protection/>
    </xf>
    <xf numFmtId="1" fontId="61" fillId="0" borderId="16" xfId="0" applyNumberFormat="1" applyFont="1" applyBorder="1" applyAlignment="1">
      <alignment horizontal="center" vertical="top" wrapText="1"/>
    </xf>
    <xf numFmtId="1" fontId="60" fillId="0" borderId="16" xfId="0" applyNumberFormat="1" applyFont="1" applyBorder="1" applyAlignment="1">
      <alignment horizontal="center" vertical="top" wrapText="1"/>
    </xf>
    <xf numFmtId="49" fontId="60" fillId="0" borderId="16" xfId="0" applyNumberFormat="1" applyFont="1" applyBorder="1" applyAlignment="1">
      <alignment horizontal="center" vertical="top" wrapText="1"/>
    </xf>
    <xf numFmtId="0" fontId="60" fillId="0" borderId="16" xfId="0" applyFont="1" applyFill="1" applyBorder="1" applyAlignment="1">
      <alignment horizontal="center" vertical="top"/>
    </xf>
    <xf numFmtId="49" fontId="60" fillId="0" borderId="23" xfId="0" applyNumberFormat="1" applyFont="1" applyFill="1" applyBorder="1" applyAlignment="1">
      <alignment horizontal="center" vertical="top" wrapText="1"/>
    </xf>
    <xf numFmtId="0" fontId="63" fillId="0" borderId="14" xfId="34" applyNumberFormat="1" applyFont="1" applyBorder="1" applyAlignment="1" applyProtection="1">
      <alignment vertical="top" wrapText="1"/>
      <protection/>
    </xf>
    <xf numFmtId="0" fontId="63" fillId="0" borderId="14" xfId="34" applyNumberFormat="1" applyFont="1" applyBorder="1" applyAlignment="1" applyProtection="1">
      <alignment horizontal="left" vertical="top" wrapText="1"/>
      <protection/>
    </xf>
    <xf numFmtId="0" fontId="60" fillId="0" borderId="14" xfId="0" applyNumberFormat="1" applyFont="1" applyFill="1" applyBorder="1" applyAlignment="1">
      <alignment horizontal="justify" vertical="top" wrapText="1"/>
    </xf>
    <xf numFmtId="0" fontId="0" fillId="0" borderId="14" xfId="0" applyBorder="1" applyAlignment="1">
      <alignment/>
    </xf>
    <xf numFmtId="0" fontId="66" fillId="0" borderId="0" xfId="0" applyFont="1" applyAlignment="1">
      <alignment horizontal="right"/>
    </xf>
    <xf numFmtId="0" fontId="58" fillId="0" borderId="0" xfId="0" applyFont="1" applyAlignment="1">
      <alignment horizontal="right"/>
    </xf>
    <xf numFmtId="0" fontId="70" fillId="0" borderId="15" xfId="0" applyFont="1" applyBorder="1" applyAlignment="1">
      <alignment vertical="top" wrapText="1"/>
    </xf>
    <xf numFmtId="0" fontId="60" fillId="0" borderId="24" xfId="0" applyFont="1" applyBorder="1" applyAlignment="1">
      <alignment vertical="top" wrapText="1"/>
    </xf>
    <xf numFmtId="0" fontId="59" fillId="0" borderId="14" xfId="0" applyFont="1" applyBorder="1" applyAlignment="1">
      <alignment vertical="top" wrapText="1"/>
    </xf>
    <xf numFmtId="0" fontId="59" fillId="0" borderId="14" xfId="0" applyFont="1" applyBorder="1" applyAlignment="1">
      <alignment horizontal="center" vertical="top"/>
    </xf>
    <xf numFmtId="0" fontId="59" fillId="0" borderId="14" xfId="0" applyFont="1" applyBorder="1" applyAlignment="1">
      <alignment horizontal="left" vertical="top" wrapText="1"/>
    </xf>
    <xf numFmtId="1" fontId="59" fillId="0" borderId="14" xfId="0" applyNumberFormat="1" applyFont="1" applyFill="1" applyBorder="1" applyAlignment="1">
      <alignment horizontal="center" vertical="top" wrapText="1"/>
    </xf>
    <xf numFmtId="164" fontId="59" fillId="0" borderId="14" xfId="0" applyNumberFormat="1" applyFont="1" applyBorder="1" applyAlignment="1">
      <alignment horizontal="center" vertical="top" wrapText="1"/>
    </xf>
    <xf numFmtId="0" fontId="59" fillId="0" borderId="19" xfId="0" applyFont="1" applyBorder="1" applyAlignment="1">
      <alignment horizontal="left" vertical="top" wrapText="1"/>
    </xf>
    <xf numFmtId="2" fontId="64" fillId="0" borderId="14" xfId="0" applyNumberFormat="1" applyFont="1" applyBorder="1" applyAlignment="1">
      <alignment horizontal="center"/>
    </xf>
    <xf numFmtId="2" fontId="0" fillId="0" borderId="0" xfId="0" applyNumberFormat="1" applyAlignment="1">
      <alignment/>
    </xf>
    <xf numFmtId="4" fontId="64" fillId="0" borderId="14" xfId="0" applyNumberFormat="1" applyFont="1" applyBorder="1" applyAlignment="1">
      <alignment horizontal="center" vertical="top" wrapText="1"/>
    </xf>
    <xf numFmtId="4" fontId="59" fillId="0" borderId="15" xfId="0" applyNumberFormat="1" applyFont="1" applyBorder="1" applyAlignment="1">
      <alignment horizontal="center" vertical="top" wrapText="1"/>
    </xf>
    <xf numFmtId="4" fontId="64" fillId="0" borderId="14" xfId="0" applyNumberFormat="1" applyFont="1" applyBorder="1" applyAlignment="1">
      <alignment horizontal="center" vertical="top" wrapText="1"/>
    </xf>
    <xf numFmtId="4" fontId="59" fillId="0" borderId="15" xfId="0" applyNumberFormat="1" applyFont="1" applyBorder="1" applyAlignment="1">
      <alignment horizontal="center" vertical="top" wrapText="1"/>
    </xf>
    <xf numFmtId="49" fontId="59" fillId="0" borderId="14" xfId="0" applyNumberFormat="1" applyFont="1" applyBorder="1" applyAlignment="1">
      <alignment horizontal="center" vertical="top" wrapText="1"/>
    </xf>
    <xf numFmtId="4" fontId="65" fillId="0" borderId="19" xfId="0" applyNumberFormat="1" applyFont="1" applyBorder="1" applyAlignment="1">
      <alignment horizontal="center" vertical="top" wrapText="1"/>
    </xf>
    <xf numFmtId="4" fontId="59" fillId="0" borderId="15" xfId="0" applyNumberFormat="1" applyFont="1" applyBorder="1" applyAlignment="1">
      <alignment horizontal="center" vertical="top" wrapText="1"/>
    </xf>
    <xf numFmtId="4" fontId="64" fillId="0" borderId="14" xfId="0" applyNumberFormat="1" applyFont="1" applyBorder="1" applyAlignment="1">
      <alignment horizontal="center" vertical="top" wrapText="1"/>
    </xf>
    <xf numFmtId="2" fontId="61" fillId="0" borderId="14" xfId="0" applyNumberFormat="1" applyFont="1" applyBorder="1" applyAlignment="1">
      <alignment horizontal="center"/>
    </xf>
    <xf numFmtId="2" fontId="61" fillId="0" borderId="14" xfId="0" applyNumberFormat="1" applyFont="1" applyFill="1" applyBorder="1" applyAlignment="1">
      <alignment horizontal="center"/>
    </xf>
    <xf numFmtId="0" fontId="64" fillId="0" borderId="14" xfId="0" applyFont="1" applyBorder="1" applyAlignment="1">
      <alignment/>
    </xf>
    <xf numFmtId="0" fontId="60" fillId="0" borderId="14" xfId="0" applyFont="1" applyBorder="1" applyAlignment="1">
      <alignment vertical="top" wrapText="1"/>
    </xf>
    <xf numFmtId="49" fontId="60" fillId="0" borderId="14" xfId="0" applyNumberFormat="1" applyFont="1" applyBorder="1" applyAlignment="1">
      <alignment horizontal="center" vertical="top" wrapText="1"/>
    </xf>
    <xf numFmtId="4" fontId="64" fillId="0" borderId="14" xfId="0" applyNumberFormat="1" applyFont="1" applyBorder="1" applyAlignment="1">
      <alignment horizontal="center" vertical="top" wrapText="1"/>
    </xf>
    <xf numFmtId="1" fontId="71" fillId="0" borderId="14" xfId="0" applyNumberFormat="1" applyFont="1" applyBorder="1" applyAlignment="1">
      <alignment horizontal="center" vertical="top" wrapText="1"/>
    </xf>
    <xf numFmtId="0" fontId="60" fillId="0" borderId="14" xfId="0" applyNumberFormat="1" applyFont="1" applyBorder="1" applyAlignment="1">
      <alignment vertical="top" wrapText="1"/>
    </xf>
    <xf numFmtId="4" fontId="65" fillId="34" borderId="15" xfId="37" applyNumberFormat="1" applyFont="1" applyFill="1" applyBorder="1" applyAlignment="1" applyProtection="1">
      <alignment horizontal="center" vertical="top" shrinkToFit="1"/>
      <protection/>
    </xf>
    <xf numFmtId="4" fontId="65" fillId="34" borderId="19" xfId="37" applyNumberFormat="1" applyFont="1" applyFill="1" applyBorder="1" applyAlignment="1" applyProtection="1">
      <alignment horizontal="center" vertical="top" shrinkToFit="1"/>
      <protection/>
    </xf>
    <xf numFmtId="0" fontId="58" fillId="0" borderId="0" xfId="0" applyFont="1" applyAlignment="1">
      <alignment horizontal="right" wrapText="1"/>
    </xf>
    <xf numFmtId="4" fontId="59" fillId="0" borderId="15" xfId="0" applyNumberFormat="1" applyFont="1" applyBorder="1" applyAlignment="1">
      <alignment horizontal="center" vertical="top" wrapText="1"/>
    </xf>
    <xf numFmtId="4" fontId="59" fillId="0" borderId="19" xfId="0" applyNumberFormat="1" applyFont="1" applyBorder="1" applyAlignment="1">
      <alignment horizontal="center" vertical="top" wrapText="1"/>
    </xf>
    <xf numFmtId="0" fontId="72" fillId="0" borderId="0" xfId="0" applyFont="1" applyAlignment="1">
      <alignment horizontal="center" wrapText="1"/>
    </xf>
    <xf numFmtId="0" fontId="60" fillId="0" borderId="25" xfId="0" applyFont="1" applyBorder="1" applyAlignment="1">
      <alignment horizontal="right" wrapText="1"/>
    </xf>
    <xf numFmtId="0" fontId="66" fillId="0" borderId="0" xfId="0" applyFont="1" applyAlignment="1">
      <alignment horizontal="center" wrapText="1"/>
    </xf>
    <xf numFmtId="0" fontId="48" fillId="0" borderId="0" xfId="0" applyFont="1" applyAlignment="1">
      <alignment horizontal="center" wrapText="1"/>
    </xf>
    <xf numFmtId="0" fontId="60" fillId="0" borderId="14" xfId="0" applyFont="1" applyBorder="1" applyAlignment="1">
      <alignment vertical="top" wrapText="1"/>
    </xf>
    <xf numFmtId="49" fontId="60" fillId="0" borderId="14" xfId="0" applyNumberFormat="1" applyFont="1" applyBorder="1" applyAlignment="1">
      <alignment horizontal="center" vertical="top" wrapText="1"/>
    </xf>
    <xf numFmtId="0" fontId="58" fillId="0" borderId="0" xfId="0" applyFont="1" applyAlignment="1">
      <alignment horizontal="right" wrapText="1" shrinkToFit="1"/>
    </xf>
    <xf numFmtId="0" fontId="64" fillId="0" borderId="0" xfId="0" applyFont="1" applyAlignment="1">
      <alignment horizontal="center" wrapText="1"/>
    </xf>
    <xf numFmtId="0" fontId="73" fillId="0" borderId="0" xfId="0" applyFont="1" applyFill="1" applyAlignment="1">
      <alignment horizontal="center"/>
    </xf>
    <xf numFmtId="0" fontId="59" fillId="0" borderId="14" xfId="0" applyFont="1" applyFill="1" applyBorder="1" applyAlignment="1">
      <alignment horizontal="center" wrapText="1"/>
    </xf>
    <xf numFmtId="0" fontId="60" fillId="0" borderId="14" xfId="0" applyFont="1" applyFill="1" applyBorder="1" applyAlignment="1">
      <alignment horizontal="center" vertical="top" wrapText="1"/>
    </xf>
    <xf numFmtId="0" fontId="59" fillId="0" borderId="14" xfId="0" applyFont="1" applyFill="1" applyBorder="1" applyAlignment="1">
      <alignment horizontal="center" vertical="top" wrapText="1"/>
    </xf>
    <xf numFmtId="0" fontId="58" fillId="0" borderId="0" xfId="0" applyFont="1" applyFill="1" applyAlignment="1">
      <alignment horizontal="right" wrapText="1"/>
    </xf>
    <xf numFmtId="0" fontId="66" fillId="0" borderId="0" xfId="0" applyFont="1" applyFill="1" applyAlignment="1">
      <alignment horizontal="center" wrapText="1"/>
    </xf>
    <xf numFmtId="0" fontId="59" fillId="0" borderId="25" xfId="0" applyFont="1" applyFill="1" applyBorder="1" applyAlignment="1">
      <alignment horizontal="right" wrapText="1"/>
    </xf>
    <xf numFmtId="0" fontId="59" fillId="0" borderId="15" xfId="0" applyFont="1" applyFill="1" applyBorder="1" applyAlignment="1">
      <alignment horizontal="center" vertical="top" wrapText="1"/>
    </xf>
    <xf numFmtId="0" fontId="59" fillId="0" borderId="26" xfId="0" applyFont="1" applyFill="1" applyBorder="1" applyAlignment="1">
      <alignment horizontal="center" vertical="top" wrapText="1"/>
    </xf>
    <xf numFmtId="0" fontId="59" fillId="0" borderId="19" xfId="0" applyFont="1" applyFill="1" applyBorder="1" applyAlignment="1">
      <alignment horizontal="center" vertical="top" wrapText="1"/>
    </xf>
    <xf numFmtId="4" fontId="64" fillId="0" borderId="14" xfId="0" applyNumberFormat="1" applyFont="1" applyBorder="1" applyAlignment="1">
      <alignment horizontal="center" vertical="top" wrapText="1"/>
    </xf>
    <xf numFmtId="49" fontId="59" fillId="0" borderId="14" xfId="0" applyNumberFormat="1" applyFont="1" applyBorder="1" applyAlignment="1">
      <alignment horizontal="center" vertical="top" wrapText="1"/>
    </xf>
    <xf numFmtId="0" fontId="60" fillId="0" borderId="14" xfId="0" applyFont="1" applyBorder="1" applyAlignment="1">
      <alignment horizontal="justify" vertical="top" wrapText="1"/>
    </xf>
    <xf numFmtId="49" fontId="64" fillId="0" borderId="14" xfId="0" applyNumberFormat="1" applyFont="1" applyBorder="1" applyAlignment="1">
      <alignment horizontal="center" vertical="top" wrapText="1"/>
    </xf>
    <xf numFmtId="0" fontId="61" fillId="0" borderId="14" xfId="0" applyFont="1" applyBorder="1" applyAlignment="1">
      <alignment horizontal="justify" vertical="top" wrapText="1"/>
    </xf>
    <xf numFmtId="49" fontId="59" fillId="0" borderId="15" xfId="0" applyNumberFormat="1" applyFont="1" applyBorder="1" applyAlignment="1">
      <alignment horizontal="center" vertical="top" wrapText="1"/>
    </xf>
    <xf numFmtId="49" fontId="59" fillId="0" borderId="19" xfId="0" applyNumberFormat="1" applyFont="1" applyBorder="1" applyAlignment="1">
      <alignment horizontal="center" vertical="top" wrapText="1"/>
    </xf>
    <xf numFmtId="4" fontId="59" fillId="0" borderId="15" xfId="0" applyNumberFormat="1" applyFont="1" applyBorder="1" applyAlignment="1">
      <alignment horizontal="center" vertical="top"/>
    </xf>
    <xf numFmtId="4" fontId="59" fillId="0" borderId="19" xfId="0" applyNumberFormat="1" applyFont="1" applyBorder="1" applyAlignment="1">
      <alignment horizontal="center" vertical="top"/>
    </xf>
    <xf numFmtId="0" fontId="58" fillId="0" borderId="25" xfId="0" applyFont="1" applyBorder="1" applyAlignment="1">
      <alignment horizontal="right" wrapText="1"/>
    </xf>
    <xf numFmtId="0" fontId="60" fillId="0" borderId="15" xfId="0" applyFont="1" applyBorder="1" applyAlignment="1">
      <alignment horizontal="center" vertical="top" wrapText="1"/>
    </xf>
    <xf numFmtId="0" fontId="60" fillId="0" borderId="19" xfId="0" applyFont="1" applyBorder="1" applyAlignment="1">
      <alignment horizontal="center" vertical="top" wrapText="1"/>
    </xf>
    <xf numFmtId="0" fontId="60" fillId="0" borderId="23" xfId="0" applyFont="1" applyBorder="1" applyAlignment="1">
      <alignment horizontal="justify" vertical="top" wrapText="1"/>
    </xf>
    <xf numFmtId="0" fontId="60" fillId="0" borderId="20" xfId="0" applyFont="1" applyBorder="1" applyAlignment="1">
      <alignment horizontal="justify" vertical="top" wrapText="1"/>
    </xf>
    <xf numFmtId="4" fontId="65" fillId="0" borderId="15" xfId="0" applyNumberFormat="1" applyFont="1" applyBorder="1" applyAlignment="1">
      <alignment horizontal="center" vertical="top" wrapText="1"/>
    </xf>
    <xf numFmtId="4" fontId="65" fillId="0" borderId="19" xfId="0" applyNumberFormat="1" applyFont="1" applyBorder="1" applyAlignment="1">
      <alignment horizontal="center" vertical="top" wrapText="1"/>
    </xf>
    <xf numFmtId="0" fontId="60" fillId="0" borderId="14" xfId="0" applyFont="1" applyBorder="1" applyAlignment="1">
      <alignment horizontal="center" vertical="top" wrapText="1"/>
    </xf>
    <xf numFmtId="0" fontId="60" fillId="0" borderId="16" xfId="0" applyFont="1" applyBorder="1" applyAlignment="1">
      <alignment horizontal="justify" vertical="top" wrapText="1"/>
    </xf>
    <xf numFmtId="0" fontId="58" fillId="0" borderId="0" xfId="0" applyFont="1" applyBorder="1" applyAlignment="1">
      <alignment horizontal="right" wrapText="1"/>
    </xf>
    <xf numFmtId="0" fontId="0" fillId="0" borderId="0" xfId="0" applyBorder="1" applyAlignment="1">
      <alignment wrapText="1"/>
    </xf>
    <xf numFmtId="0" fontId="61" fillId="0" borderId="15" xfId="0" applyFont="1" applyBorder="1" applyAlignment="1">
      <alignment horizontal="center" vertical="top" wrapText="1"/>
    </xf>
    <xf numFmtId="0" fontId="61" fillId="0" borderId="19" xfId="0" applyFont="1" applyBorder="1" applyAlignment="1">
      <alignment horizontal="center" vertical="top" wrapText="1"/>
    </xf>
    <xf numFmtId="0" fontId="61" fillId="0" borderId="15" xfId="0" applyFont="1" applyBorder="1" applyAlignment="1">
      <alignment horizontal="justify" vertical="top" wrapText="1"/>
    </xf>
    <xf numFmtId="0" fontId="61" fillId="0" borderId="19" xfId="0" applyFont="1" applyBorder="1" applyAlignment="1">
      <alignment horizontal="justify" vertical="top" wrapText="1"/>
    </xf>
    <xf numFmtId="0" fontId="58" fillId="0" borderId="0" xfId="0" applyFont="1" applyAlignment="1">
      <alignment wrapText="1"/>
    </xf>
    <xf numFmtId="4" fontId="67" fillId="0" borderId="15" xfId="0" applyNumberFormat="1" applyFont="1" applyBorder="1" applyAlignment="1">
      <alignment horizontal="center" vertical="top" wrapText="1"/>
    </xf>
    <xf numFmtId="4" fontId="67" fillId="0" borderId="19" xfId="0" applyNumberFormat="1" applyFont="1" applyBorder="1" applyAlignment="1">
      <alignment horizontal="center" vertical="top" wrapText="1"/>
    </xf>
    <xf numFmtId="4" fontId="67" fillId="0" borderId="14" xfId="0" applyNumberFormat="1" applyFont="1" applyBorder="1" applyAlignment="1">
      <alignment horizontal="center" vertical="top" wrapText="1"/>
    </xf>
    <xf numFmtId="0" fontId="61" fillId="0" borderId="14" xfId="0" applyFont="1" applyBorder="1" applyAlignment="1">
      <alignment horizontal="center" vertical="top" wrapText="1"/>
    </xf>
    <xf numFmtId="0" fontId="61" fillId="0" borderId="16" xfId="0" applyFont="1" applyBorder="1" applyAlignment="1">
      <alignment horizontal="justify" vertical="top" wrapText="1"/>
    </xf>
    <xf numFmtId="0" fontId="59" fillId="0" borderId="14" xfId="0" applyFont="1" applyBorder="1" applyAlignment="1">
      <alignment horizontal="center" vertical="top" wrapText="1"/>
    </xf>
    <xf numFmtId="0" fontId="0" fillId="0" borderId="14" xfId="0" applyBorder="1" applyAlignment="1">
      <alignment horizontal="center" vertical="top" wrapText="1"/>
    </xf>
    <xf numFmtId="0" fontId="60" fillId="0" borderId="16" xfId="0" applyFont="1" applyBorder="1" applyAlignment="1">
      <alignment horizontal="center"/>
    </xf>
    <xf numFmtId="0" fontId="60" fillId="0" borderId="27" xfId="0" applyFont="1" applyBorder="1" applyAlignment="1">
      <alignment horizontal="center"/>
    </xf>
    <xf numFmtId="0" fontId="60" fillId="0" borderId="17" xfId="0" applyFont="1" applyBorder="1" applyAlignment="1">
      <alignment horizontal="center"/>
    </xf>
    <xf numFmtId="0" fontId="64" fillId="0" borderId="0" xfId="0" applyFont="1" applyAlignment="1">
      <alignment horizontal="center"/>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0" xfId="33"/>
    <cellStyle name="xl31" xfId="34"/>
    <cellStyle name="xl32" xfId="35"/>
    <cellStyle name="xl41" xfId="36"/>
    <cellStyle name="xl42" xfId="37"/>
    <cellStyle name="xl43" xfId="38"/>
    <cellStyle name="xl45" xfId="39"/>
    <cellStyle name="Акцент1" xfId="40"/>
    <cellStyle name="Акцент2" xfId="41"/>
    <cellStyle name="Акцент3" xfId="42"/>
    <cellStyle name="Акцент4" xfId="43"/>
    <cellStyle name="Акцент5" xfId="44"/>
    <cellStyle name="Акцент6" xfId="45"/>
    <cellStyle name="Ввод " xfId="46"/>
    <cellStyle name="Вывод" xfId="47"/>
    <cellStyle name="Вычисление" xfId="48"/>
    <cellStyle name="Hyperlink" xfId="49"/>
    <cellStyle name="Currency" xfId="50"/>
    <cellStyle name="Currency [0]" xfId="51"/>
    <cellStyle name="Заголовок 1" xfId="52"/>
    <cellStyle name="Заголовок 2" xfId="53"/>
    <cellStyle name="Заголовок 3" xfId="54"/>
    <cellStyle name="Заголовок 4" xfId="55"/>
    <cellStyle name="Итог" xfId="56"/>
    <cellStyle name="Контрольная ячейка" xfId="57"/>
    <cellStyle name="Название" xfId="58"/>
    <cellStyle name="Нейтральный"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D175"/>
  <sheetViews>
    <sheetView view="pageBreakPreview" zoomScale="97" zoomScaleSheetLayoutView="97" zoomScalePageLayoutView="0" workbookViewId="0" topLeftCell="A1">
      <selection activeCell="A9" sqref="A9:C9"/>
    </sheetView>
  </sheetViews>
  <sheetFormatPr defaultColWidth="9.140625" defaultRowHeight="15"/>
  <cols>
    <col min="1" max="1" width="24.421875" style="0" customWidth="1"/>
    <col min="2" max="2" width="73.00390625" style="0" customWidth="1"/>
    <col min="3" max="3" width="16.57421875" style="0" customWidth="1"/>
    <col min="4" max="4" width="15.7109375" style="0" customWidth="1"/>
  </cols>
  <sheetData>
    <row r="1" spans="2:4" ht="15.75">
      <c r="B1" s="157" t="s">
        <v>744</v>
      </c>
      <c r="C1" s="157"/>
      <c r="D1" s="157"/>
    </row>
    <row r="2" spans="2:4" ht="15.75">
      <c r="B2" s="157" t="s">
        <v>0</v>
      </c>
      <c r="C2" s="157"/>
      <c r="D2" s="157"/>
    </row>
    <row r="3" spans="2:4" ht="15.75">
      <c r="B3" s="166" t="s">
        <v>137</v>
      </c>
      <c r="C3" s="166"/>
      <c r="D3" s="166"/>
    </row>
    <row r="4" spans="2:4" ht="15.75">
      <c r="B4" s="157" t="s">
        <v>2</v>
      </c>
      <c r="C4" s="157"/>
      <c r="D4" s="157"/>
    </row>
    <row r="5" spans="1:4" ht="15.75">
      <c r="A5" s="1"/>
      <c r="B5" s="157" t="s">
        <v>786</v>
      </c>
      <c r="C5" s="157"/>
      <c r="D5" s="157"/>
    </row>
    <row r="6" spans="1:3" ht="15.75">
      <c r="A6" s="1"/>
      <c r="B6" s="157" t="s">
        <v>658</v>
      </c>
      <c r="C6" s="157"/>
    </row>
    <row r="7" spans="1:2" ht="15.75" customHeight="1">
      <c r="A7" s="162"/>
      <c r="B7" s="163"/>
    </row>
    <row r="8" spans="1:3" ht="15.75" customHeight="1">
      <c r="A8" s="167" t="s">
        <v>138</v>
      </c>
      <c r="B8" s="167"/>
      <c r="C8" s="167"/>
    </row>
    <row r="9" spans="1:3" ht="35.25" customHeight="1">
      <c r="A9" s="160" t="s">
        <v>388</v>
      </c>
      <c r="B9" s="160"/>
      <c r="C9" s="160"/>
    </row>
    <row r="10" spans="1:2" ht="15.75" customHeight="1">
      <c r="A10" s="1"/>
      <c r="B10" s="1"/>
    </row>
    <row r="11" spans="1:3" ht="15">
      <c r="A11" s="14"/>
      <c r="B11" s="161" t="s">
        <v>233</v>
      </c>
      <c r="C11" s="161"/>
    </row>
    <row r="12" spans="1:4" ht="48" customHeight="1">
      <c r="A12" s="7" t="s">
        <v>139</v>
      </c>
      <c r="B12" s="38" t="s">
        <v>3</v>
      </c>
      <c r="C12" s="74" t="s">
        <v>389</v>
      </c>
      <c r="D12" s="96" t="s">
        <v>714</v>
      </c>
    </row>
    <row r="13" spans="1:4" ht="18.75" customHeight="1">
      <c r="A13" s="153" t="s">
        <v>140</v>
      </c>
      <c r="B13" s="46" t="s">
        <v>141</v>
      </c>
      <c r="C13" s="75">
        <f>C14+C21+C35+C51+C57+C75+C80+C90+C128+C54+C68</f>
        <v>62979800.650000006</v>
      </c>
      <c r="D13" s="139">
        <f>D14+D21+D35+D51+D57+D75+D80+D90+D128+D54+D68</f>
        <v>67853091.61000001</v>
      </c>
    </row>
    <row r="14" spans="1:4" ht="15">
      <c r="A14" s="8" t="s">
        <v>142</v>
      </c>
      <c r="B14" s="46" t="s">
        <v>143</v>
      </c>
      <c r="C14" s="75">
        <f>C15</f>
        <v>39871200</v>
      </c>
      <c r="D14" s="139">
        <f>D15</f>
        <v>39365012.27</v>
      </c>
    </row>
    <row r="15" spans="1:4" ht="20.25" customHeight="1">
      <c r="A15" s="79" t="s">
        <v>144</v>
      </c>
      <c r="B15" s="23" t="s">
        <v>145</v>
      </c>
      <c r="C15" s="73">
        <f>C16+C17+C18+C19+C20</f>
        <v>39871200</v>
      </c>
      <c r="D15" s="94">
        <f>D16+D17+D18+D19+D20</f>
        <v>39365012.27</v>
      </c>
    </row>
    <row r="16" spans="1:4" ht="51.75" customHeight="1">
      <c r="A16" s="24" t="s">
        <v>659</v>
      </c>
      <c r="B16" s="70" t="s">
        <v>146</v>
      </c>
      <c r="C16" s="40">
        <v>38740000</v>
      </c>
      <c r="D16" s="40">
        <v>38143763.53</v>
      </c>
    </row>
    <row r="17" spans="1:4" ht="66" customHeight="1">
      <c r="A17" s="24" t="s">
        <v>660</v>
      </c>
      <c r="B17" s="70" t="s">
        <v>247</v>
      </c>
      <c r="C17" s="40">
        <v>33400</v>
      </c>
      <c r="D17" s="40">
        <v>185651.14</v>
      </c>
    </row>
    <row r="18" spans="1:4" ht="27" customHeight="1">
      <c r="A18" s="24" t="s">
        <v>661</v>
      </c>
      <c r="B18" s="70" t="s">
        <v>248</v>
      </c>
      <c r="C18" s="40">
        <v>597800</v>
      </c>
      <c r="D18" s="40">
        <v>374042.9</v>
      </c>
    </row>
    <row r="19" spans="1:4" ht="51.75" customHeight="1">
      <c r="A19" s="24" t="s">
        <v>662</v>
      </c>
      <c r="B19" s="70" t="s">
        <v>249</v>
      </c>
      <c r="C19" s="40">
        <v>500000</v>
      </c>
      <c r="D19" s="40">
        <v>657300</v>
      </c>
    </row>
    <row r="20" spans="1:4" ht="63" customHeight="1">
      <c r="A20" s="24" t="s">
        <v>746</v>
      </c>
      <c r="B20" s="70" t="s">
        <v>748</v>
      </c>
      <c r="C20" s="40">
        <v>0</v>
      </c>
      <c r="D20" s="40">
        <v>4254.7</v>
      </c>
    </row>
    <row r="21" spans="1:4" ht="28.5" customHeight="1">
      <c r="A21" s="8" t="s">
        <v>147</v>
      </c>
      <c r="B21" s="46" t="s">
        <v>148</v>
      </c>
      <c r="C21" s="75">
        <f>C22</f>
        <v>7412520</v>
      </c>
      <c r="D21" s="139">
        <f>D22</f>
        <v>8553589.139999999</v>
      </c>
    </row>
    <row r="22" spans="1:4" ht="27.75" customHeight="1">
      <c r="A22" s="24" t="s">
        <v>663</v>
      </c>
      <c r="B22" s="70" t="s">
        <v>250</v>
      </c>
      <c r="C22" s="73">
        <f>C24+C27+C30+C33</f>
        <v>7412520</v>
      </c>
      <c r="D22" s="94">
        <f>D24+D27+D30+D33</f>
        <v>8553589.139999999</v>
      </c>
    </row>
    <row r="23" spans="1:4" ht="41.25" customHeight="1">
      <c r="A23" s="41" t="s">
        <v>664</v>
      </c>
      <c r="B23" s="84" t="s">
        <v>274</v>
      </c>
      <c r="C23" s="73">
        <f>C24</f>
        <v>3351430</v>
      </c>
      <c r="D23" s="94">
        <f>D24</f>
        <v>4287974.44</v>
      </c>
    </row>
    <row r="24" spans="1:4" ht="54.75" customHeight="1">
      <c r="A24" s="165" t="s">
        <v>665</v>
      </c>
      <c r="B24" s="164" t="s">
        <v>613</v>
      </c>
      <c r="C24" s="158">
        <v>3351430</v>
      </c>
      <c r="D24" s="158">
        <v>4287974.44</v>
      </c>
    </row>
    <row r="25" spans="1:4" ht="9.75" customHeight="1">
      <c r="A25" s="165"/>
      <c r="B25" s="164"/>
      <c r="C25" s="159"/>
      <c r="D25" s="159"/>
    </row>
    <row r="26" spans="1:4" ht="53.25" customHeight="1">
      <c r="A26" s="83" t="s">
        <v>666</v>
      </c>
      <c r="B26" s="85" t="s">
        <v>275</v>
      </c>
      <c r="C26" s="73">
        <f>C27</f>
        <v>18550</v>
      </c>
      <c r="D26" s="94">
        <f>D27</f>
        <v>23161.72</v>
      </c>
    </row>
    <row r="27" spans="1:4" ht="41.25" customHeight="1">
      <c r="A27" s="165" t="s">
        <v>667</v>
      </c>
      <c r="B27" s="164" t="s">
        <v>614</v>
      </c>
      <c r="C27" s="155">
        <v>18550</v>
      </c>
      <c r="D27" s="158">
        <v>23161.72</v>
      </c>
    </row>
    <row r="28" spans="1:4" ht="36" customHeight="1">
      <c r="A28" s="165"/>
      <c r="B28" s="164"/>
      <c r="C28" s="156"/>
      <c r="D28" s="159"/>
    </row>
    <row r="29" spans="1:4" ht="39.75" customHeight="1">
      <c r="A29" s="83" t="s">
        <v>668</v>
      </c>
      <c r="B29" s="86" t="s">
        <v>276</v>
      </c>
      <c r="C29" s="72">
        <f>C30</f>
        <v>4462790</v>
      </c>
      <c r="D29" s="94">
        <f>D30</f>
        <v>4734408.06</v>
      </c>
    </row>
    <row r="30" spans="1:4" ht="54.75" customHeight="1">
      <c r="A30" s="165" t="s">
        <v>669</v>
      </c>
      <c r="B30" s="164" t="s">
        <v>615</v>
      </c>
      <c r="C30" s="155">
        <v>4462790</v>
      </c>
      <c r="D30" s="158">
        <v>4734408.06</v>
      </c>
    </row>
    <row r="31" spans="1:4" ht="9" customHeight="1">
      <c r="A31" s="165"/>
      <c r="B31" s="164"/>
      <c r="C31" s="156"/>
      <c r="D31" s="159"/>
    </row>
    <row r="32" spans="1:4" ht="36.75" customHeight="1">
      <c r="A32" s="83" t="s">
        <v>749</v>
      </c>
      <c r="B32" s="85" t="s">
        <v>277</v>
      </c>
      <c r="C32" s="72">
        <v>-420250</v>
      </c>
      <c r="D32" s="94">
        <v>-491955.08</v>
      </c>
    </row>
    <row r="33" spans="1:4" ht="66" customHeight="1">
      <c r="A33" s="165" t="s">
        <v>670</v>
      </c>
      <c r="B33" s="164" t="s">
        <v>616</v>
      </c>
      <c r="C33" s="155">
        <v>-420250</v>
      </c>
      <c r="D33" s="158">
        <v>-491955.08</v>
      </c>
    </row>
    <row r="34" spans="1:4" ht="0.75" customHeight="1">
      <c r="A34" s="165"/>
      <c r="B34" s="164"/>
      <c r="C34" s="156"/>
      <c r="D34" s="159"/>
    </row>
    <row r="35" spans="1:4" ht="21" customHeight="1">
      <c r="A35" s="8" t="s">
        <v>149</v>
      </c>
      <c r="B35" s="46" t="s">
        <v>150</v>
      </c>
      <c r="C35" s="146">
        <f>C47+C49+C36+C44</f>
        <v>2761255.42</v>
      </c>
      <c r="D35" s="146">
        <f>D47+D49+D36+D44</f>
        <v>3158071.3800000004</v>
      </c>
    </row>
    <row r="36" spans="1:4" ht="21" customHeight="1">
      <c r="A36" s="24" t="s">
        <v>671</v>
      </c>
      <c r="B36" s="20" t="s">
        <v>441</v>
      </c>
      <c r="C36" s="40">
        <f>C37+C40+C43</f>
        <v>1274355.42</v>
      </c>
      <c r="D36" s="40">
        <f>D37+D40+D43</f>
        <v>1607167.95</v>
      </c>
    </row>
    <row r="37" spans="1:4" ht="27" customHeight="1">
      <c r="A37" s="101" t="s">
        <v>782</v>
      </c>
      <c r="B37" s="20" t="s">
        <v>390</v>
      </c>
      <c r="C37" s="40">
        <f>C38+C39</f>
        <v>1274355.42</v>
      </c>
      <c r="D37" s="40">
        <f>D38+D39</f>
        <v>855392.74</v>
      </c>
    </row>
    <row r="38" spans="1:4" ht="27.75" customHeight="1">
      <c r="A38" s="81" t="s">
        <v>672</v>
      </c>
      <c r="B38" s="20" t="s">
        <v>390</v>
      </c>
      <c r="C38" s="40">
        <v>1274355.42</v>
      </c>
      <c r="D38" s="140">
        <v>855485.08</v>
      </c>
    </row>
    <row r="39" spans="1:4" ht="31.5" customHeight="1">
      <c r="A39" s="101" t="s">
        <v>754</v>
      </c>
      <c r="B39" s="20" t="s">
        <v>750</v>
      </c>
      <c r="C39" s="40"/>
      <c r="D39" s="142">
        <v>-92.34</v>
      </c>
    </row>
    <row r="40" spans="1:4" ht="29.25" customHeight="1">
      <c r="A40" s="101" t="s">
        <v>753</v>
      </c>
      <c r="B40" s="20" t="s">
        <v>751</v>
      </c>
      <c r="C40" s="40">
        <f>C41+C42</f>
        <v>0</v>
      </c>
      <c r="D40" s="40">
        <f>D41+D42</f>
        <v>751805.55</v>
      </c>
    </row>
    <row r="41" spans="1:4" ht="39" customHeight="1">
      <c r="A41" s="101" t="s">
        <v>755</v>
      </c>
      <c r="B41" s="20" t="s">
        <v>752</v>
      </c>
      <c r="C41" s="40"/>
      <c r="D41" s="142">
        <v>751828</v>
      </c>
    </row>
    <row r="42" spans="1:4" ht="42" customHeight="1">
      <c r="A42" s="101" t="s">
        <v>759</v>
      </c>
      <c r="B42" s="20" t="s">
        <v>756</v>
      </c>
      <c r="C42" s="40"/>
      <c r="D42" s="142">
        <v>-22.45</v>
      </c>
    </row>
    <row r="43" spans="1:4" ht="27.75" customHeight="1">
      <c r="A43" s="101" t="s">
        <v>760</v>
      </c>
      <c r="B43" s="20" t="s">
        <v>757</v>
      </c>
      <c r="C43" s="40"/>
      <c r="D43" s="142">
        <v>-30.34</v>
      </c>
    </row>
    <row r="44" spans="1:4" ht="27.75" customHeight="1">
      <c r="A44" s="69" t="s">
        <v>673</v>
      </c>
      <c r="B44" s="87" t="s">
        <v>151</v>
      </c>
      <c r="C44" s="40">
        <v>-4000</v>
      </c>
      <c r="D44" s="145">
        <v>62.14</v>
      </c>
    </row>
    <row r="45" spans="1:4" ht="27.75" customHeight="1">
      <c r="A45" s="101" t="s">
        <v>761</v>
      </c>
      <c r="B45" s="20" t="s">
        <v>151</v>
      </c>
      <c r="C45" s="40">
        <v>-4000</v>
      </c>
      <c r="D45" s="142">
        <v>-53.79</v>
      </c>
    </row>
    <row r="46" spans="1:4" ht="27.75" customHeight="1">
      <c r="A46" s="101" t="s">
        <v>762</v>
      </c>
      <c r="B46" s="20" t="s">
        <v>758</v>
      </c>
      <c r="C46" s="40"/>
      <c r="D46" s="142">
        <v>115.93</v>
      </c>
    </row>
    <row r="47" spans="1:4" ht="17.25" customHeight="1">
      <c r="A47" s="24" t="s">
        <v>674</v>
      </c>
      <c r="B47" s="23" t="s">
        <v>152</v>
      </c>
      <c r="C47" s="73">
        <f>C48</f>
        <v>690900</v>
      </c>
      <c r="D47" s="140">
        <f>D48</f>
        <v>690788.57</v>
      </c>
    </row>
    <row r="48" spans="1:4" ht="15.75" customHeight="1">
      <c r="A48" s="24" t="s">
        <v>675</v>
      </c>
      <c r="B48" s="23" t="s">
        <v>152</v>
      </c>
      <c r="C48" s="40">
        <v>690900</v>
      </c>
      <c r="D48" s="140">
        <v>690788.57</v>
      </c>
    </row>
    <row r="49" spans="1:4" ht="20.25" customHeight="1">
      <c r="A49" s="24" t="s">
        <v>676</v>
      </c>
      <c r="B49" s="70" t="s">
        <v>251</v>
      </c>
      <c r="C49" s="73">
        <f>C50</f>
        <v>800000</v>
      </c>
      <c r="D49" s="140">
        <f>D50</f>
        <v>860052.72</v>
      </c>
    </row>
    <row r="50" spans="1:4" ht="29.25" customHeight="1">
      <c r="A50" s="24" t="s">
        <v>677</v>
      </c>
      <c r="B50" s="70" t="s">
        <v>262</v>
      </c>
      <c r="C50" s="40">
        <v>800000</v>
      </c>
      <c r="D50" s="140">
        <v>860052.72</v>
      </c>
    </row>
    <row r="51" spans="1:4" ht="27.75" customHeight="1">
      <c r="A51" s="8" t="s">
        <v>153</v>
      </c>
      <c r="B51" s="46" t="s">
        <v>154</v>
      </c>
      <c r="C51" s="75">
        <f>C52</f>
        <v>900000</v>
      </c>
      <c r="D51" s="139">
        <f>D52</f>
        <v>881892.9</v>
      </c>
    </row>
    <row r="52" spans="1:4" ht="19.5" customHeight="1">
      <c r="A52" s="79" t="s">
        <v>155</v>
      </c>
      <c r="B52" s="23" t="s">
        <v>156</v>
      </c>
      <c r="C52" s="73">
        <f>C53</f>
        <v>900000</v>
      </c>
      <c r="D52" s="94">
        <f>D53</f>
        <v>881892.9</v>
      </c>
    </row>
    <row r="53" spans="1:4" ht="21.75" customHeight="1">
      <c r="A53" s="78" t="s">
        <v>157</v>
      </c>
      <c r="B53" s="23" t="s">
        <v>158</v>
      </c>
      <c r="C53" s="40">
        <v>900000</v>
      </c>
      <c r="D53" s="94">
        <v>881892.9</v>
      </c>
    </row>
    <row r="54" spans="1:4" ht="19.5" customHeight="1">
      <c r="A54" s="39" t="s">
        <v>278</v>
      </c>
      <c r="B54" s="46" t="s">
        <v>279</v>
      </c>
      <c r="C54" s="42">
        <f>C55</f>
        <v>170000</v>
      </c>
      <c r="D54" s="42">
        <f>D55</f>
        <v>125558.81</v>
      </c>
    </row>
    <row r="55" spans="1:4" ht="27.75" customHeight="1">
      <c r="A55" s="78" t="s">
        <v>280</v>
      </c>
      <c r="B55" s="23" t="s">
        <v>281</v>
      </c>
      <c r="C55" s="40">
        <f>C56</f>
        <v>170000</v>
      </c>
      <c r="D55" s="40">
        <f>D56</f>
        <v>125558.81</v>
      </c>
    </row>
    <row r="56" spans="1:4" ht="30.75" customHeight="1">
      <c r="A56" s="78" t="s">
        <v>282</v>
      </c>
      <c r="B56" s="23" t="s">
        <v>283</v>
      </c>
      <c r="C56" s="40">
        <v>170000</v>
      </c>
      <c r="D56" s="94">
        <v>125558.81</v>
      </c>
    </row>
    <row r="57" spans="1:4" ht="27" customHeight="1">
      <c r="A57" s="8" t="s">
        <v>159</v>
      </c>
      <c r="B57" s="46" t="s">
        <v>160</v>
      </c>
      <c r="C57" s="75">
        <f>C60+C58+C66</f>
        <v>5656326</v>
      </c>
      <c r="D57" s="139">
        <f>D60+D58+D66</f>
        <v>6438913.0600000005</v>
      </c>
    </row>
    <row r="58" spans="1:4" ht="19.5" customHeight="1">
      <c r="A58" s="81" t="s">
        <v>678</v>
      </c>
      <c r="B58" s="76" t="s">
        <v>533</v>
      </c>
      <c r="C58" s="26">
        <f>C59</f>
        <v>11054.91</v>
      </c>
      <c r="D58" s="26">
        <f>D59</f>
        <v>11054.91</v>
      </c>
    </row>
    <row r="59" spans="1:4" ht="27.75" customHeight="1">
      <c r="A59" s="81" t="s">
        <v>679</v>
      </c>
      <c r="B59" s="76" t="s">
        <v>534</v>
      </c>
      <c r="C59" s="26">
        <v>11054.91</v>
      </c>
      <c r="D59" s="94">
        <v>11054.91</v>
      </c>
    </row>
    <row r="60" spans="1:4" ht="54" customHeight="1">
      <c r="A60" s="24" t="s">
        <v>680</v>
      </c>
      <c r="B60" s="70" t="s">
        <v>161</v>
      </c>
      <c r="C60" s="73">
        <f>C61+C64</f>
        <v>5639604.99</v>
      </c>
      <c r="D60" s="94">
        <f>D61+D64</f>
        <v>6420992.050000001</v>
      </c>
    </row>
    <row r="61" spans="1:4" ht="41.25" customHeight="1">
      <c r="A61" s="79" t="s">
        <v>162</v>
      </c>
      <c r="B61" s="70" t="s">
        <v>163</v>
      </c>
      <c r="C61" s="73">
        <f>C62+C63</f>
        <v>5356926.99</v>
      </c>
      <c r="D61" s="94">
        <f>D62+D63</f>
        <v>6126855.44</v>
      </c>
    </row>
    <row r="62" spans="1:4" ht="64.5" customHeight="1">
      <c r="A62" s="78" t="s">
        <v>231</v>
      </c>
      <c r="B62" s="70" t="s">
        <v>252</v>
      </c>
      <c r="C62" s="40">
        <v>5019446.99</v>
      </c>
      <c r="D62" s="94">
        <v>5614320.53</v>
      </c>
    </row>
    <row r="63" spans="1:4" ht="53.25" customHeight="1">
      <c r="A63" s="78" t="s">
        <v>164</v>
      </c>
      <c r="B63" s="70" t="s">
        <v>253</v>
      </c>
      <c r="C63" s="40">
        <v>337480</v>
      </c>
      <c r="D63" s="94">
        <v>512534.91</v>
      </c>
    </row>
    <row r="64" spans="1:4" ht="54.75" customHeight="1">
      <c r="A64" s="24" t="s">
        <v>681</v>
      </c>
      <c r="B64" s="70" t="s">
        <v>442</v>
      </c>
      <c r="C64" s="73">
        <f>C65</f>
        <v>282678</v>
      </c>
      <c r="D64" s="94">
        <f>D65</f>
        <v>294136.61</v>
      </c>
    </row>
    <row r="65" spans="1:4" ht="41.25" customHeight="1">
      <c r="A65" s="24" t="s">
        <v>682</v>
      </c>
      <c r="B65" s="70" t="s">
        <v>165</v>
      </c>
      <c r="C65" s="40">
        <v>282678</v>
      </c>
      <c r="D65" s="94">
        <v>294136.61</v>
      </c>
    </row>
    <row r="66" spans="1:4" ht="57" customHeight="1">
      <c r="A66" s="24" t="s">
        <v>683</v>
      </c>
      <c r="B66" s="70" t="s">
        <v>594</v>
      </c>
      <c r="C66" s="40">
        <f>C67</f>
        <v>5666.1</v>
      </c>
      <c r="D66" s="94">
        <f>D67</f>
        <v>6866.1</v>
      </c>
    </row>
    <row r="67" spans="1:4" ht="53.25" customHeight="1">
      <c r="A67" s="24" t="s">
        <v>684</v>
      </c>
      <c r="B67" s="70" t="s">
        <v>593</v>
      </c>
      <c r="C67" s="40">
        <v>5666.1</v>
      </c>
      <c r="D67" s="94">
        <v>6866.1</v>
      </c>
    </row>
    <row r="68" spans="1:4" ht="23.25" customHeight="1">
      <c r="A68" s="8" t="s">
        <v>396</v>
      </c>
      <c r="B68" s="46" t="s">
        <v>397</v>
      </c>
      <c r="C68" s="42">
        <f>C69</f>
        <v>697460</v>
      </c>
      <c r="D68" s="42">
        <f>D69</f>
        <v>758132.7699999999</v>
      </c>
    </row>
    <row r="69" spans="1:4" ht="15">
      <c r="A69" s="79" t="s">
        <v>685</v>
      </c>
      <c r="B69" s="23" t="s">
        <v>398</v>
      </c>
      <c r="C69" s="40">
        <f>C71+C72+C70</f>
        <v>697460</v>
      </c>
      <c r="D69" s="40">
        <f>D71+D72+D70</f>
        <v>758132.7699999999</v>
      </c>
    </row>
    <row r="70" spans="1:4" ht="25.5">
      <c r="A70" s="151" t="s">
        <v>784</v>
      </c>
      <c r="B70" s="150" t="s">
        <v>783</v>
      </c>
      <c r="C70" s="40"/>
      <c r="D70" s="94">
        <v>-1870.22</v>
      </c>
    </row>
    <row r="71" spans="1:4" ht="15">
      <c r="A71" s="78" t="s">
        <v>617</v>
      </c>
      <c r="B71" s="23" t="s">
        <v>399</v>
      </c>
      <c r="C71" s="40">
        <v>1880</v>
      </c>
      <c r="D71" s="94">
        <v>1564.7</v>
      </c>
    </row>
    <row r="72" spans="1:4" ht="15">
      <c r="A72" s="78" t="s">
        <v>618</v>
      </c>
      <c r="B72" s="123" t="s">
        <v>619</v>
      </c>
      <c r="C72" s="40">
        <f>C73+C74</f>
        <v>695580</v>
      </c>
      <c r="D72" s="94">
        <f>D73+D74</f>
        <v>758438.2899999999</v>
      </c>
    </row>
    <row r="73" spans="1:4" ht="17.25" customHeight="1">
      <c r="A73" s="78" t="s">
        <v>620</v>
      </c>
      <c r="B73" s="23" t="s">
        <v>400</v>
      </c>
      <c r="C73" s="40">
        <v>595760</v>
      </c>
      <c r="D73" s="94">
        <v>675255.32</v>
      </c>
    </row>
    <row r="74" spans="1:4" ht="19.5" customHeight="1">
      <c r="A74" s="78" t="s">
        <v>621</v>
      </c>
      <c r="B74" s="23" t="s">
        <v>401</v>
      </c>
      <c r="C74" s="40">
        <v>99820</v>
      </c>
      <c r="D74" s="94">
        <v>83182.97</v>
      </c>
    </row>
    <row r="75" spans="1:4" ht="33" customHeight="1">
      <c r="A75" s="8" t="s">
        <v>166</v>
      </c>
      <c r="B75" s="46" t="s">
        <v>243</v>
      </c>
      <c r="C75" s="75">
        <f>C76</f>
        <v>1611311.74</v>
      </c>
      <c r="D75" s="141">
        <f>D76</f>
        <v>1656173.26</v>
      </c>
    </row>
    <row r="76" spans="1:4" ht="19.5" customHeight="1">
      <c r="A76" s="79" t="s">
        <v>167</v>
      </c>
      <c r="B76" s="70" t="s">
        <v>168</v>
      </c>
      <c r="C76" s="73">
        <f>C77</f>
        <v>1611311.74</v>
      </c>
      <c r="D76" s="94">
        <f>D77</f>
        <v>1656173.26</v>
      </c>
    </row>
    <row r="77" spans="1:4" ht="18.75" customHeight="1">
      <c r="A77" s="79" t="s">
        <v>169</v>
      </c>
      <c r="B77" s="70" t="s">
        <v>170</v>
      </c>
      <c r="C77" s="73">
        <f>C78+C79</f>
        <v>1611311.74</v>
      </c>
      <c r="D77" s="94">
        <f>D78+D79</f>
        <v>1656173.26</v>
      </c>
    </row>
    <row r="78" spans="1:4" ht="27" customHeight="1">
      <c r="A78" s="78" t="s">
        <v>171</v>
      </c>
      <c r="B78" s="70" t="s">
        <v>172</v>
      </c>
      <c r="C78" s="40">
        <v>16021.8</v>
      </c>
      <c r="D78" s="94">
        <v>16021.8</v>
      </c>
    </row>
    <row r="79" spans="1:4" ht="28.5" customHeight="1">
      <c r="A79" s="78" t="s">
        <v>173</v>
      </c>
      <c r="B79" s="23" t="s">
        <v>172</v>
      </c>
      <c r="C79" s="40">
        <v>1595289.94</v>
      </c>
      <c r="D79" s="94">
        <v>1640151.46</v>
      </c>
    </row>
    <row r="80" spans="1:4" ht="26.25" customHeight="1">
      <c r="A80" s="8" t="s">
        <v>174</v>
      </c>
      <c r="B80" s="46" t="s">
        <v>175</v>
      </c>
      <c r="C80" s="75">
        <f>C84+C81+C88</f>
        <v>3035800</v>
      </c>
      <c r="D80" s="152">
        <f>D84+D81+D88</f>
        <v>3891401.43</v>
      </c>
    </row>
    <row r="81" spans="1:4" ht="54" customHeight="1">
      <c r="A81" s="79" t="s">
        <v>686</v>
      </c>
      <c r="B81" s="150" t="s">
        <v>592</v>
      </c>
      <c r="C81" s="73">
        <f>C83</f>
        <v>178900</v>
      </c>
      <c r="D81" s="94">
        <f>D83</f>
        <v>251179.2</v>
      </c>
    </row>
    <row r="82" spans="1:4" ht="54" customHeight="1">
      <c r="A82" s="151" t="s">
        <v>785</v>
      </c>
      <c r="B82" s="154" t="s">
        <v>582</v>
      </c>
      <c r="C82" s="94">
        <v>178900</v>
      </c>
      <c r="D82" s="94">
        <v>251179.2</v>
      </c>
    </row>
    <row r="83" spans="1:4" ht="57" customHeight="1">
      <c r="A83" s="78" t="s">
        <v>687</v>
      </c>
      <c r="B83" s="150" t="s">
        <v>582</v>
      </c>
      <c r="C83" s="73">
        <v>178900</v>
      </c>
      <c r="D83" s="94">
        <v>251179.2</v>
      </c>
    </row>
    <row r="84" spans="1:4" ht="31.5" customHeight="1">
      <c r="A84" s="24" t="s">
        <v>688</v>
      </c>
      <c r="B84" s="70" t="s">
        <v>254</v>
      </c>
      <c r="C84" s="73">
        <f>C85</f>
        <v>2413900</v>
      </c>
      <c r="D84" s="94">
        <f>D85</f>
        <v>2943760.11</v>
      </c>
    </row>
    <row r="85" spans="1:4" ht="29.25" customHeight="1">
      <c r="A85" s="24" t="s">
        <v>689</v>
      </c>
      <c r="B85" s="70" t="s">
        <v>176</v>
      </c>
      <c r="C85" s="73">
        <f>C86+C87</f>
        <v>2413900</v>
      </c>
      <c r="D85" s="94">
        <f>D86+D87</f>
        <v>2943760.11</v>
      </c>
    </row>
    <row r="86" spans="1:4" ht="43.5" customHeight="1">
      <c r="A86" s="24" t="s">
        <v>690</v>
      </c>
      <c r="B86" s="70" t="s">
        <v>255</v>
      </c>
      <c r="C86" s="40">
        <v>2306700</v>
      </c>
      <c r="D86" s="94">
        <v>2638274.94</v>
      </c>
    </row>
    <row r="87" spans="1:4" ht="29.25" customHeight="1">
      <c r="A87" s="24" t="s">
        <v>691</v>
      </c>
      <c r="B87" s="70" t="s">
        <v>256</v>
      </c>
      <c r="C87" s="40">
        <v>107200</v>
      </c>
      <c r="D87" s="94">
        <v>305485.17</v>
      </c>
    </row>
    <row r="88" spans="1:4" ht="52.5" customHeight="1">
      <c r="A88" s="24" t="s">
        <v>692</v>
      </c>
      <c r="B88" s="70" t="s">
        <v>581</v>
      </c>
      <c r="C88" s="40">
        <f>C89</f>
        <v>443000</v>
      </c>
      <c r="D88" s="94">
        <f>D89</f>
        <v>696462.12</v>
      </c>
    </row>
    <row r="89" spans="1:4" ht="66" customHeight="1">
      <c r="A89" s="24" t="s">
        <v>693</v>
      </c>
      <c r="B89" s="70" t="s">
        <v>580</v>
      </c>
      <c r="C89" s="40">
        <v>443000</v>
      </c>
      <c r="D89" s="94">
        <v>696462.12</v>
      </c>
    </row>
    <row r="90" spans="1:4" ht="25.5" customHeight="1">
      <c r="A90" s="153" t="s">
        <v>177</v>
      </c>
      <c r="B90" s="46" t="s">
        <v>178</v>
      </c>
      <c r="C90" s="146">
        <f>C91+C118+C121+C125</f>
        <v>529977.49</v>
      </c>
      <c r="D90" s="141">
        <f>D91+D118+D121+D125</f>
        <v>2691776.06</v>
      </c>
    </row>
    <row r="91" spans="1:4" ht="29.25" customHeight="1">
      <c r="A91" s="114" t="s">
        <v>622</v>
      </c>
      <c r="B91" s="123" t="s">
        <v>623</v>
      </c>
      <c r="C91" s="146">
        <f>C92+C95+C98+C101+C103+C105+C107+C109+C111+C113+C116</f>
        <v>529977.49</v>
      </c>
      <c r="D91" s="146">
        <f>D92+D95+D98+D101+D103+D105+D107+D109+D111+D113+D116</f>
        <v>558498.81</v>
      </c>
    </row>
    <row r="92" spans="1:4" ht="40.5" customHeight="1">
      <c r="A92" s="114" t="s">
        <v>624</v>
      </c>
      <c r="B92" s="123" t="s">
        <v>625</v>
      </c>
      <c r="C92" s="146">
        <f>C93+C94</f>
        <v>2432.5</v>
      </c>
      <c r="D92" s="139">
        <f>D93+D94</f>
        <v>6336.06</v>
      </c>
    </row>
    <row r="93" spans="1:4" ht="52.5" customHeight="1">
      <c r="A93" s="114" t="s">
        <v>626</v>
      </c>
      <c r="B93" s="123" t="s">
        <v>627</v>
      </c>
      <c r="C93" s="73">
        <v>932.5</v>
      </c>
      <c r="D93" s="94">
        <v>4836.06</v>
      </c>
    </row>
    <row r="94" spans="1:4" ht="52.5" customHeight="1">
      <c r="A94" s="114" t="s">
        <v>628</v>
      </c>
      <c r="B94" s="123" t="s">
        <v>627</v>
      </c>
      <c r="C94" s="73">
        <v>1500</v>
      </c>
      <c r="D94" s="94">
        <v>1500</v>
      </c>
    </row>
    <row r="95" spans="1:4" ht="53.25" customHeight="1">
      <c r="A95" s="114" t="s">
        <v>629</v>
      </c>
      <c r="B95" s="123" t="s">
        <v>630</v>
      </c>
      <c r="C95" s="40">
        <f>C96+C97</f>
        <v>41250</v>
      </c>
      <c r="D95" s="94">
        <f>D96+D97</f>
        <v>45024.57000000001</v>
      </c>
    </row>
    <row r="96" spans="1:4" ht="61.5" customHeight="1">
      <c r="A96" s="114" t="s">
        <v>631</v>
      </c>
      <c r="B96" s="123" t="s">
        <v>632</v>
      </c>
      <c r="C96" s="73">
        <v>6250</v>
      </c>
      <c r="D96" s="94">
        <v>5609.02</v>
      </c>
    </row>
    <row r="97" spans="1:4" ht="62.25" customHeight="1">
      <c r="A97" s="114" t="s">
        <v>633</v>
      </c>
      <c r="B97" s="123" t="s">
        <v>632</v>
      </c>
      <c r="C97" s="73">
        <v>35000</v>
      </c>
      <c r="D97" s="94">
        <v>39415.55</v>
      </c>
    </row>
    <row r="98" spans="1:4" ht="39" customHeight="1">
      <c r="A98" s="114" t="s">
        <v>634</v>
      </c>
      <c r="B98" s="123" t="s">
        <v>635</v>
      </c>
      <c r="C98" s="40">
        <f>C99+C100</f>
        <v>18800</v>
      </c>
      <c r="D98" s="94">
        <f>D99+D100</f>
        <v>20750.78</v>
      </c>
    </row>
    <row r="99" spans="1:4" ht="51" customHeight="1">
      <c r="A99" s="114" t="s">
        <v>284</v>
      </c>
      <c r="B99" s="123" t="s">
        <v>636</v>
      </c>
      <c r="C99" s="73"/>
      <c r="D99" s="94">
        <v>650</v>
      </c>
    </row>
    <row r="100" spans="1:4" ht="53.25" customHeight="1">
      <c r="A100" s="114" t="s">
        <v>637</v>
      </c>
      <c r="B100" s="123" t="s">
        <v>636</v>
      </c>
      <c r="C100" s="73">
        <v>18800</v>
      </c>
      <c r="D100" s="94">
        <v>20100.78</v>
      </c>
    </row>
    <row r="101" spans="1:4" ht="39.75" customHeight="1">
      <c r="A101" s="114" t="s">
        <v>638</v>
      </c>
      <c r="B101" s="123" t="s">
        <v>639</v>
      </c>
      <c r="C101" s="40">
        <f>C102</f>
        <v>68500</v>
      </c>
      <c r="D101" s="94">
        <f>D102</f>
        <v>93873.06</v>
      </c>
    </row>
    <row r="102" spans="1:4" ht="52.5" customHeight="1">
      <c r="A102" s="115" t="s">
        <v>599</v>
      </c>
      <c r="B102" s="77" t="s">
        <v>600</v>
      </c>
      <c r="C102" s="73">
        <v>68500</v>
      </c>
      <c r="D102" s="94">
        <v>93873.06</v>
      </c>
    </row>
    <row r="103" spans="1:4" ht="41.25" customHeight="1">
      <c r="A103" s="114" t="s">
        <v>640</v>
      </c>
      <c r="B103" s="123" t="s">
        <v>641</v>
      </c>
      <c r="C103" s="73">
        <f>C104</f>
        <v>25000</v>
      </c>
      <c r="D103" s="94">
        <f>D104</f>
        <v>25000</v>
      </c>
    </row>
    <row r="104" spans="1:4" ht="51.75" customHeight="1">
      <c r="A104" s="114" t="s">
        <v>642</v>
      </c>
      <c r="B104" s="123" t="s">
        <v>643</v>
      </c>
      <c r="C104" s="73">
        <v>25000</v>
      </c>
      <c r="D104" s="94">
        <v>25000</v>
      </c>
    </row>
    <row r="105" spans="1:4" ht="51.75" customHeight="1">
      <c r="A105" s="114" t="s">
        <v>644</v>
      </c>
      <c r="B105" s="123" t="s">
        <v>645</v>
      </c>
      <c r="C105" s="40">
        <f>C106</f>
        <v>38800</v>
      </c>
      <c r="D105" s="94">
        <f>D106</f>
        <v>31000.01</v>
      </c>
    </row>
    <row r="106" spans="1:4" ht="66.75" customHeight="1">
      <c r="A106" s="114" t="s">
        <v>646</v>
      </c>
      <c r="B106" s="123" t="s">
        <v>647</v>
      </c>
      <c r="C106" s="73">
        <v>38800</v>
      </c>
      <c r="D106" s="94">
        <v>31000.01</v>
      </c>
    </row>
    <row r="107" spans="1:4" ht="51" customHeight="1">
      <c r="A107" s="114" t="s">
        <v>648</v>
      </c>
      <c r="B107" s="123" t="s">
        <v>649</v>
      </c>
      <c r="C107" s="40">
        <f>C108</f>
        <v>140</v>
      </c>
      <c r="D107" s="94">
        <f>D108</f>
        <v>-33.24</v>
      </c>
    </row>
    <row r="108" spans="1:4" ht="79.5" customHeight="1">
      <c r="A108" s="115" t="s">
        <v>601</v>
      </c>
      <c r="B108" s="77" t="s">
        <v>602</v>
      </c>
      <c r="C108" s="94">
        <v>140</v>
      </c>
      <c r="D108" s="94">
        <v>-33.24</v>
      </c>
    </row>
    <row r="109" spans="1:4" ht="39.75" customHeight="1">
      <c r="A109" s="114" t="s">
        <v>650</v>
      </c>
      <c r="B109" s="123" t="s">
        <v>651</v>
      </c>
      <c r="C109" s="40">
        <f>C110</f>
        <v>8900</v>
      </c>
      <c r="D109" s="94">
        <f>D110</f>
        <v>10406.02</v>
      </c>
    </row>
    <row r="110" spans="1:4" ht="54.75" customHeight="1">
      <c r="A110" s="115" t="s">
        <v>603</v>
      </c>
      <c r="B110" s="77" t="s">
        <v>604</v>
      </c>
      <c r="C110" s="94">
        <v>8900</v>
      </c>
      <c r="D110" s="94">
        <v>10406.02</v>
      </c>
    </row>
    <row r="111" spans="1:4" ht="42" customHeight="1">
      <c r="A111" s="114" t="s">
        <v>652</v>
      </c>
      <c r="B111" s="123" t="s">
        <v>653</v>
      </c>
      <c r="C111" s="40">
        <f>C112</f>
        <v>75400</v>
      </c>
      <c r="D111" s="94">
        <f>D112</f>
        <v>76453.8</v>
      </c>
    </row>
    <row r="112" spans="1:4" ht="51.75" customHeight="1">
      <c r="A112" s="115" t="s">
        <v>605</v>
      </c>
      <c r="B112" s="77" t="s">
        <v>606</v>
      </c>
      <c r="C112" s="94">
        <v>75400</v>
      </c>
      <c r="D112" s="94">
        <v>76453.8</v>
      </c>
    </row>
    <row r="113" spans="1:4" ht="51" customHeight="1">
      <c r="A113" s="114" t="s">
        <v>654</v>
      </c>
      <c r="B113" s="123" t="s">
        <v>655</v>
      </c>
      <c r="C113" s="40">
        <f>C114+C115</f>
        <v>250254.99</v>
      </c>
      <c r="D113" s="94">
        <f>D114+D115</f>
        <v>249687.75</v>
      </c>
    </row>
    <row r="114" spans="1:4" ht="51" customHeight="1">
      <c r="A114" s="116" t="s">
        <v>285</v>
      </c>
      <c r="B114" s="124" t="s">
        <v>656</v>
      </c>
      <c r="C114" s="94">
        <v>2254.99</v>
      </c>
      <c r="D114" s="94">
        <v>9147.91</v>
      </c>
    </row>
    <row r="115" spans="1:4" ht="51" customHeight="1">
      <c r="A115" s="115" t="s">
        <v>607</v>
      </c>
      <c r="B115" s="77" t="s">
        <v>286</v>
      </c>
      <c r="C115" s="94">
        <v>248000</v>
      </c>
      <c r="D115" s="94">
        <v>240539.84</v>
      </c>
    </row>
    <row r="116" spans="1:4" ht="50.25" customHeight="1">
      <c r="A116" s="114" t="s">
        <v>657</v>
      </c>
      <c r="B116" s="123" t="s">
        <v>643</v>
      </c>
      <c r="C116" s="40">
        <f>C117</f>
        <v>500</v>
      </c>
      <c r="D116" s="94">
        <f>D117</f>
        <v>0</v>
      </c>
    </row>
    <row r="117" spans="1:4" ht="92.25" customHeight="1">
      <c r="A117" s="117" t="s">
        <v>608</v>
      </c>
      <c r="B117" s="70" t="s">
        <v>609</v>
      </c>
      <c r="C117" s="94">
        <v>500</v>
      </c>
      <c r="D117" s="94"/>
    </row>
    <row r="118" spans="1:4" ht="64.5" customHeight="1">
      <c r="A118" s="115" t="s">
        <v>772</v>
      </c>
      <c r="B118" s="87" t="s">
        <v>763</v>
      </c>
      <c r="C118" s="94">
        <f>C119</f>
        <v>0</v>
      </c>
      <c r="D118" s="94">
        <f>D119</f>
        <v>165934.68</v>
      </c>
    </row>
    <row r="119" spans="1:4" ht="39.75" customHeight="1">
      <c r="A119" s="115" t="s">
        <v>773</v>
      </c>
      <c r="B119" s="87" t="s">
        <v>764</v>
      </c>
      <c r="C119" s="94">
        <f>C120</f>
        <v>0</v>
      </c>
      <c r="D119" s="94">
        <f>D120</f>
        <v>165934.68</v>
      </c>
    </row>
    <row r="120" spans="1:4" ht="51" customHeight="1">
      <c r="A120" s="115" t="s">
        <v>777</v>
      </c>
      <c r="B120" s="87" t="s">
        <v>765</v>
      </c>
      <c r="C120" s="94"/>
      <c r="D120" s="94">
        <v>165934.68</v>
      </c>
    </row>
    <row r="121" spans="1:4" ht="20.25" customHeight="1">
      <c r="A121" s="115" t="s">
        <v>774</v>
      </c>
      <c r="B121" s="87" t="s">
        <v>766</v>
      </c>
      <c r="C121" s="94">
        <f>C122</f>
        <v>0</v>
      </c>
      <c r="D121" s="94">
        <f>D122</f>
        <v>1194182.97</v>
      </c>
    </row>
    <row r="122" spans="1:4" ht="51.75" customHeight="1">
      <c r="A122" s="115" t="s">
        <v>775</v>
      </c>
      <c r="B122" s="87" t="s">
        <v>767</v>
      </c>
      <c r="C122" s="94">
        <f>C123+C124</f>
        <v>0</v>
      </c>
      <c r="D122" s="94">
        <f>D123+D124</f>
        <v>1194182.97</v>
      </c>
    </row>
    <row r="123" spans="1:4" ht="41.25" customHeight="1">
      <c r="A123" s="115" t="s">
        <v>778</v>
      </c>
      <c r="B123" s="87" t="s">
        <v>768</v>
      </c>
      <c r="C123" s="94"/>
      <c r="D123" s="94">
        <v>1194026</v>
      </c>
    </row>
    <row r="124" spans="1:4" ht="53.25" customHeight="1">
      <c r="A124" s="115" t="s">
        <v>779</v>
      </c>
      <c r="B124" s="87" t="s">
        <v>769</v>
      </c>
      <c r="C124" s="94"/>
      <c r="D124" s="94">
        <v>156.97</v>
      </c>
    </row>
    <row r="125" spans="1:4" ht="21.75" customHeight="1">
      <c r="A125" s="115" t="s">
        <v>776</v>
      </c>
      <c r="B125" s="87" t="s">
        <v>770</v>
      </c>
      <c r="C125" s="94">
        <f>C126+C127</f>
        <v>0</v>
      </c>
      <c r="D125" s="94">
        <f>D126+D127</f>
        <v>773159.6</v>
      </c>
    </row>
    <row r="126" spans="1:4" ht="66.75" customHeight="1">
      <c r="A126" s="115" t="s">
        <v>780</v>
      </c>
      <c r="B126" s="87" t="s">
        <v>771</v>
      </c>
      <c r="C126" s="94"/>
      <c r="D126" s="94">
        <v>732000</v>
      </c>
    </row>
    <row r="127" spans="1:4" ht="66.75" customHeight="1">
      <c r="A127" s="115" t="s">
        <v>781</v>
      </c>
      <c r="B127" s="87" t="s">
        <v>771</v>
      </c>
      <c r="C127" s="94"/>
      <c r="D127" s="94">
        <v>41159.6</v>
      </c>
    </row>
    <row r="128" spans="1:4" ht="23.25" customHeight="1">
      <c r="A128" s="118" t="s">
        <v>179</v>
      </c>
      <c r="B128" s="46" t="s">
        <v>180</v>
      </c>
      <c r="C128" s="141">
        <f>C129</f>
        <v>333950</v>
      </c>
      <c r="D128" s="139">
        <f>D129</f>
        <v>332570.53</v>
      </c>
    </row>
    <row r="129" spans="1:4" ht="21.75" customHeight="1">
      <c r="A129" s="119" t="s">
        <v>181</v>
      </c>
      <c r="B129" s="91" t="s">
        <v>182</v>
      </c>
      <c r="C129" s="94">
        <f>C130</f>
        <v>333950</v>
      </c>
      <c r="D129" s="94">
        <f>D130</f>
        <v>332570.53</v>
      </c>
    </row>
    <row r="130" spans="1:4" ht="19.5" customHeight="1">
      <c r="A130" s="120" t="s">
        <v>183</v>
      </c>
      <c r="B130" s="91" t="s">
        <v>184</v>
      </c>
      <c r="C130" s="40">
        <v>333950</v>
      </c>
      <c r="D130" s="40">
        <v>332570.53</v>
      </c>
    </row>
    <row r="131" spans="1:4" ht="24.75" customHeight="1">
      <c r="A131" s="118" t="s">
        <v>185</v>
      </c>
      <c r="B131" s="46" t="s">
        <v>186</v>
      </c>
      <c r="C131" s="141">
        <f>C132+C170+C167</f>
        <v>245296594.34000003</v>
      </c>
      <c r="D131" s="139">
        <f>D132+D170+D167</f>
        <v>236810795.19</v>
      </c>
    </row>
    <row r="132" spans="1:4" ht="32.25" customHeight="1">
      <c r="A132" s="118" t="s">
        <v>187</v>
      </c>
      <c r="B132" s="46" t="s">
        <v>188</v>
      </c>
      <c r="C132" s="141">
        <f>C133+C138+C151+C160</f>
        <v>245566307.35000002</v>
      </c>
      <c r="D132" s="139">
        <f>D133+D138+D151+D160</f>
        <v>237054670.2</v>
      </c>
    </row>
    <row r="133" spans="1:4" ht="15">
      <c r="A133" s="118" t="s">
        <v>234</v>
      </c>
      <c r="B133" s="46" t="s">
        <v>223</v>
      </c>
      <c r="C133" s="141">
        <f>C134</f>
        <v>109240362.84</v>
      </c>
      <c r="D133" s="139">
        <f>D134</f>
        <v>109240362.84</v>
      </c>
    </row>
    <row r="134" spans="1:4" ht="15">
      <c r="A134" s="119" t="s">
        <v>235</v>
      </c>
      <c r="B134" s="91" t="s">
        <v>189</v>
      </c>
      <c r="C134" s="94">
        <f>C135+C137</f>
        <v>109240362.84</v>
      </c>
      <c r="D134" s="94">
        <f>D135+D137</f>
        <v>109240362.84</v>
      </c>
    </row>
    <row r="135" spans="1:4" ht="25.5">
      <c r="A135" s="120" t="s">
        <v>236</v>
      </c>
      <c r="B135" s="91" t="s">
        <v>443</v>
      </c>
      <c r="C135" s="40">
        <v>92720200</v>
      </c>
      <c r="D135" s="40">
        <v>92720200</v>
      </c>
    </row>
    <row r="136" spans="1:4" ht="21.75" customHeight="1">
      <c r="A136" s="120" t="s">
        <v>237</v>
      </c>
      <c r="B136" s="91" t="s">
        <v>232</v>
      </c>
      <c r="C136" s="94">
        <f>C137</f>
        <v>16520162.84</v>
      </c>
      <c r="D136" s="94">
        <f>D137</f>
        <v>16520162.84</v>
      </c>
    </row>
    <row r="137" spans="1:4" ht="24.75" customHeight="1">
      <c r="A137" s="120" t="s">
        <v>238</v>
      </c>
      <c r="B137" s="91" t="s">
        <v>230</v>
      </c>
      <c r="C137" s="40">
        <v>16520162.84</v>
      </c>
      <c r="D137" s="40">
        <v>16520162.84</v>
      </c>
    </row>
    <row r="138" spans="1:4" ht="25.5">
      <c r="A138" s="118" t="s">
        <v>239</v>
      </c>
      <c r="B138" s="46" t="s">
        <v>190</v>
      </c>
      <c r="C138" s="141">
        <f>C149+C143+C145+C147+C142+C139</f>
        <v>49741615.6</v>
      </c>
      <c r="D138" s="139">
        <f>D149+D143+D145+D147+D142+D139</f>
        <v>42367706.57</v>
      </c>
    </row>
    <row r="139" spans="1:4" ht="42" customHeight="1">
      <c r="A139" s="120" t="s">
        <v>547</v>
      </c>
      <c r="B139" s="91" t="s">
        <v>548</v>
      </c>
      <c r="C139" s="94">
        <f>C140</f>
        <v>20384139.6</v>
      </c>
      <c r="D139" s="94">
        <f>D140</f>
        <v>16205390.97</v>
      </c>
    </row>
    <row r="140" spans="1:4" ht="44.25" customHeight="1">
      <c r="A140" s="120" t="s">
        <v>549</v>
      </c>
      <c r="B140" s="91" t="s">
        <v>550</v>
      </c>
      <c r="C140" s="94">
        <v>20384139.6</v>
      </c>
      <c r="D140" s="40">
        <v>16205390.97</v>
      </c>
    </row>
    <row r="141" spans="1:4" ht="28.5" customHeight="1">
      <c r="A141" s="120" t="s">
        <v>507</v>
      </c>
      <c r="B141" s="91" t="s">
        <v>509</v>
      </c>
      <c r="C141" s="94">
        <f>C142</f>
        <v>4647852</v>
      </c>
      <c r="D141" s="94">
        <f>D142</f>
        <v>4418370</v>
      </c>
    </row>
    <row r="142" spans="1:4" ht="33" customHeight="1">
      <c r="A142" s="120" t="s">
        <v>508</v>
      </c>
      <c r="B142" s="91" t="s">
        <v>510</v>
      </c>
      <c r="C142" s="94">
        <v>4647852</v>
      </c>
      <c r="D142" s="40">
        <v>4418370</v>
      </c>
    </row>
    <row r="143" spans="1:4" ht="42" customHeight="1">
      <c r="A143" s="121" t="s">
        <v>391</v>
      </c>
      <c r="B143" s="20" t="s">
        <v>392</v>
      </c>
      <c r="C143" s="94">
        <f>C144</f>
        <v>3718929.6</v>
      </c>
      <c r="D143" s="94">
        <f>D144</f>
        <v>2931408.84</v>
      </c>
    </row>
    <row r="144" spans="1:4" ht="37.5" customHeight="1">
      <c r="A144" s="121" t="s">
        <v>393</v>
      </c>
      <c r="B144" s="20" t="s">
        <v>394</v>
      </c>
      <c r="C144" s="94">
        <v>3718929.6</v>
      </c>
      <c r="D144" s="94">
        <v>2931408.84</v>
      </c>
    </row>
    <row r="145" spans="1:4" ht="52.5" customHeight="1">
      <c r="A145" s="122" t="s">
        <v>287</v>
      </c>
      <c r="B145" s="125" t="s">
        <v>288</v>
      </c>
      <c r="C145" s="26">
        <f>C146</f>
        <v>5523790.49</v>
      </c>
      <c r="D145" s="26">
        <f>D146</f>
        <v>5053014.25</v>
      </c>
    </row>
    <row r="146" spans="1:4" ht="55.5" customHeight="1">
      <c r="A146" s="50" t="s">
        <v>289</v>
      </c>
      <c r="B146" s="43" t="s">
        <v>290</v>
      </c>
      <c r="C146" s="26">
        <v>5523790.49</v>
      </c>
      <c r="D146" s="94">
        <v>5053014.25</v>
      </c>
    </row>
    <row r="147" spans="1:4" ht="17.25" customHeight="1">
      <c r="A147" s="50" t="s">
        <v>484</v>
      </c>
      <c r="B147" s="43" t="s">
        <v>516</v>
      </c>
      <c r="C147" s="26">
        <f>C148</f>
        <v>141909</v>
      </c>
      <c r="D147" s="26">
        <f>D148</f>
        <v>141909</v>
      </c>
    </row>
    <row r="148" spans="1:4" ht="18.75" customHeight="1">
      <c r="A148" s="50" t="s">
        <v>485</v>
      </c>
      <c r="B148" s="43" t="s">
        <v>517</v>
      </c>
      <c r="C148" s="26">
        <v>141909</v>
      </c>
      <c r="D148" s="26">
        <v>141909</v>
      </c>
    </row>
    <row r="149" spans="1:4" ht="17.25" customHeight="1">
      <c r="A149" s="79" t="s">
        <v>240</v>
      </c>
      <c r="B149" s="71" t="s">
        <v>191</v>
      </c>
      <c r="C149" s="94">
        <f>C150</f>
        <v>15324994.91</v>
      </c>
      <c r="D149" s="94">
        <f>D150</f>
        <v>13617613.51</v>
      </c>
    </row>
    <row r="150" spans="1:4" ht="18.75" customHeight="1">
      <c r="A150" s="78" t="s">
        <v>241</v>
      </c>
      <c r="B150" s="71" t="s">
        <v>192</v>
      </c>
      <c r="C150" s="40">
        <v>15324994.91</v>
      </c>
      <c r="D150" s="26">
        <v>13617613.51</v>
      </c>
    </row>
    <row r="151" spans="1:4" ht="22.5" customHeight="1">
      <c r="A151" s="8" t="s">
        <v>242</v>
      </c>
      <c r="B151" s="88" t="s">
        <v>257</v>
      </c>
      <c r="C151" s="141">
        <f>C156+C158+C152+C154</f>
        <v>80109962.73000002</v>
      </c>
      <c r="D151" s="139">
        <f>D156+D158+D152+D154</f>
        <v>79304957.54</v>
      </c>
    </row>
    <row r="152" spans="1:4" ht="25.5">
      <c r="A152" s="79" t="s">
        <v>694</v>
      </c>
      <c r="B152" s="70" t="s">
        <v>193</v>
      </c>
      <c r="C152" s="94">
        <f>C153</f>
        <v>1895237.54</v>
      </c>
      <c r="D152" s="94">
        <f>D153</f>
        <v>1323842.71</v>
      </c>
    </row>
    <row r="153" spans="1:4" ht="31.5" customHeight="1">
      <c r="A153" s="78" t="s">
        <v>695</v>
      </c>
      <c r="B153" s="70" t="s">
        <v>194</v>
      </c>
      <c r="C153" s="40">
        <v>1895237.54</v>
      </c>
      <c r="D153" s="40">
        <v>1323842.71</v>
      </c>
    </row>
    <row r="154" spans="1:4" ht="42" customHeight="1">
      <c r="A154" s="24" t="s">
        <v>696</v>
      </c>
      <c r="B154" s="70" t="s">
        <v>258</v>
      </c>
      <c r="C154" s="94">
        <f>C155</f>
        <v>1640000.4</v>
      </c>
      <c r="D154" s="94">
        <f>D155</f>
        <v>1406390.04</v>
      </c>
    </row>
    <row r="155" spans="1:4" ht="38.25">
      <c r="A155" s="24" t="s">
        <v>697</v>
      </c>
      <c r="B155" s="70" t="s">
        <v>259</v>
      </c>
      <c r="C155" s="94">
        <v>1640000.4</v>
      </c>
      <c r="D155" s="94">
        <v>1406390.04</v>
      </c>
    </row>
    <row r="156" spans="1:4" ht="39" customHeight="1">
      <c r="A156" s="24" t="s">
        <v>698</v>
      </c>
      <c r="B156" s="70" t="s">
        <v>260</v>
      </c>
      <c r="C156" s="94">
        <f>C157</f>
        <v>0</v>
      </c>
      <c r="D156" s="94">
        <f>D157</f>
        <v>0</v>
      </c>
    </row>
    <row r="157" spans="1:4" ht="42" customHeight="1">
      <c r="A157" s="24" t="s">
        <v>699</v>
      </c>
      <c r="B157" s="70" t="s">
        <v>261</v>
      </c>
      <c r="C157" s="40">
        <v>0</v>
      </c>
      <c r="D157" s="126"/>
    </row>
    <row r="158" spans="1:4" ht="18" customHeight="1">
      <c r="A158" s="24" t="s">
        <v>700</v>
      </c>
      <c r="B158" s="70" t="s">
        <v>195</v>
      </c>
      <c r="C158" s="94">
        <f>C159</f>
        <v>76574724.79</v>
      </c>
      <c r="D158" s="94">
        <f>D159</f>
        <v>76574724.79</v>
      </c>
    </row>
    <row r="159" spans="1:4" ht="18.75" customHeight="1">
      <c r="A159" s="24" t="s">
        <v>701</v>
      </c>
      <c r="B159" s="70" t="s">
        <v>196</v>
      </c>
      <c r="C159" s="40">
        <v>76574724.79</v>
      </c>
      <c r="D159" s="40">
        <v>76574724.79</v>
      </c>
    </row>
    <row r="160" spans="1:4" ht="18" customHeight="1">
      <c r="A160" s="21" t="s">
        <v>291</v>
      </c>
      <c r="B160" s="18" t="s">
        <v>292</v>
      </c>
      <c r="C160" s="42">
        <f>C161+C164+C165</f>
        <v>6474366.18</v>
      </c>
      <c r="D160" s="42">
        <f>D161+D164+D165</f>
        <v>6141643.25</v>
      </c>
    </row>
    <row r="161" spans="1:4" ht="39.75" customHeight="1">
      <c r="A161" s="82" t="s">
        <v>293</v>
      </c>
      <c r="B161" s="20" t="s">
        <v>294</v>
      </c>
      <c r="C161" s="40">
        <f>C162</f>
        <v>293180</v>
      </c>
      <c r="D161" s="40">
        <f>D162</f>
        <v>293180</v>
      </c>
    </row>
    <row r="162" spans="1:4" ht="40.5" customHeight="1">
      <c r="A162" s="81" t="s">
        <v>295</v>
      </c>
      <c r="B162" s="20" t="s">
        <v>228</v>
      </c>
      <c r="C162" s="40">
        <v>293180</v>
      </c>
      <c r="D162" s="40">
        <v>293180</v>
      </c>
    </row>
    <row r="163" spans="1:4" ht="42.75" customHeight="1">
      <c r="A163" s="81" t="s">
        <v>296</v>
      </c>
      <c r="B163" s="20" t="s">
        <v>444</v>
      </c>
      <c r="C163" s="40">
        <f>C164</f>
        <v>4140360</v>
      </c>
      <c r="D163" s="40">
        <f>D164</f>
        <v>3807637.07</v>
      </c>
    </row>
    <row r="164" spans="1:4" ht="42.75" customHeight="1">
      <c r="A164" s="81" t="s">
        <v>702</v>
      </c>
      <c r="B164" s="20" t="s">
        <v>445</v>
      </c>
      <c r="C164" s="40">
        <v>4140360</v>
      </c>
      <c r="D164" s="40">
        <v>3807637.07</v>
      </c>
    </row>
    <row r="165" spans="1:4" ht="21" customHeight="1">
      <c r="A165" s="81" t="s">
        <v>703</v>
      </c>
      <c r="B165" s="20" t="s">
        <v>474</v>
      </c>
      <c r="C165" s="40">
        <f>C166</f>
        <v>2040826.18</v>
      </c>
      <c r="D165" s="40">
        <f>D166</f>
        <v>2040826.18</v>
      </c>
    </row>
    <row r="166" spans="1:4" ht="30.75" customHeight="1">
      <c r="A166" s="81" t="s">
        <v>704</v>
      </c>
      <c r="B166" s="20" t="s">
        <v>475</v>
      </c>
      <c r="C166" s="40">
        <v>2040826.18</v>
      </c>
      <c r="D166" s="40">
        <v>2040826.18</v>
      </c>
    </row>
    <row r="167" spans="1:4" ht="53.25" customHeight="1">
      <c r="A167" s="64" t="s">
        <v>705</v>
      </c>
      <c r="B167" s="18" t="s">
        <v>518</v>
      </c>
      <c r="C167" s="25">
        <f>C168</f>
        <v>25800</v>
      </c>
      <c r="D167" s="25">
        <f>D168</f>
        <v>51638</v>
      </c>
    </row>
    <row r="168" spans="1:4" ht="55.5" customHeight="1">
      <c r="A168" s="69" t="s">
        <v>519</v>
      </c>
      <c r="B168" s="87" t="s">
        <v>520</v>
      </c>
      <c r="C168" s="26">
        <f>C169</f>
        <v>25800</v>
      </c>
      <c r="D168" s="26">
        <f>D169</f>
        <v>51638</v>
      </c>
    </row>
    <row r="169" spans="1:4" ht="38.25">
      <c r="A169" s="69" t="s">
        <v>521</v>
      </c>
      <c r="B169" s="87" t="s">
        <v>522</v>
      </c>
      <c r="C169" s="26">
        <v>25800</v>
      </c>
      <c r="D169" s="40">
        <v>51638</v>
      </c>
    </row>
    <row r="170" spans="1:4" ht="30" customHeight="1">
      <c r="A170" s="64" t="s">
        <v>706</v>
      </c>
      <c r="B170" s="89" t="s">
        <v>511</v>
      </c>
      <c r="C170" s="25">
        <f>C171</f>
        <v>-295513.01</v>
      </c>
      <c r="D170" s="25">
        <f>D171</f>
        <v>-295513.01</v>
      </c>
    </row>
    <row r="171" spans="1:4" ht="29.25" customHeight="1">
      <c r="A171" s="65" t="s">
        <v>707</v>
      </c>
      <c r="B171" s="77" t="s">
        <v>512</v>
      </c>
      <c r="C171" s="26">
        <f>C174+C172+C173</f>
        <v>-295513.01</v>
      </c>
      <c r="D171" s="26">
        <f>D174+D172+D173</f>
        <v>-295513.01</v>
      </c>
    </row>
    <row r="172" spans="1:4" ht="54.75" customHeight="1">
      <c r="A172" s="65" t="s">
        <v>708</v>
      </c>
      <c r="B172" s="77" t="s">
        <v>515</v>
      </c>
      <c r="C172" s="26">
        <v>-12322.42</v>
      </c>
      <c r="D172" s="40">
        <v>-12322.42</v>
      </c>
    </row>
    <row r="173" spans="1:4" ht="40.5" customHeight="1">
      <c r="A173" s="65" t="s">
        <v>709</v>
      </c>
      <c r="B173" s="77" t="s">
        <v>514</v>
      </c>
      <c r="C173" s="26">
        <v>-29535.07</v>
      </c>
      <c r="D173" s="40">
        <v>-29535.07</v>
      </c>
    </row>
    <row r="174" spans="1:4" ht="29.25" customHeight="1">
      <c r="A174" s="65" t="s">
        <v>710</v>
      </c>
      <c r="B174" s="77" t="s">
        <v>513</v>
      </c>
      <c r="C174" s="26">
        <v>-253655.52</v>
      </c>
      <c r="D174" s="40">
        <v>-253655.52</v>
      </c>
    </row>
    <row r="175" spans="1:4" ht="19.5" customHeight="1">
      <c r="A175" s="80"/>
      <c r="B175" s="46" t="s">
        <v>197</v>
      </c>
      <c r="C175" s="75">
        <f>C13+C131</f>
        <v>308276394.99</v>
      </c>
      <c r="D175" s="139">
        <f>D13+D131</f>
        <v>304663886.8</v>
      </c>
    </row>
  </sheetData>
  <sheetProtection/>
  <mergeCells count="26">
    <mergeCell ref="D27:D28"/>
    <mergeCell ref="D30:D31"/>
    <mergeCell ref="B1:D1"/>
    <mergeCell ref="B2:D2"/>
    <mergeCell ref="B3:D3"/>
    <mergeCell ref="B4:D4"/>
    <mergeCell ref="B5:D5"/>
    <mergeCell ref="D24:D25"/>
    <mergeCell ref="B24:B25"/>
    <mergeCell ref="A8:C8"/>
    <mergeCell ref="D33:D34"/>
    <mergeCell ref="B33:B34"/>
    <mergeCell ref="A24:A25"/>
    <mergeCell ref="B27:B28"/>
    <mergeCell ref="A30:A31"/>
    <mergeCell ref="A33:A34"/>
    <mergeCell ref="A27:A28"/>
    <mergeCell ref="C33:C34"/>
    <mergeCell ref="C30:C31"/>
    <mergeCell ref="B30:B31"/>
    <mergeCell ref="C27:C28"/>
    <mergeCell ref="B6:C6"/>
    <mergeCell ref="C24:C25"/>
    <mergeCell ref="A9:C9"/>
    <mergeCell ref="B11:C11"/>
    <mergeCell ref="A7:B7"/>
  </mergeCells>
  <printOptions/>
  <pageMargins left="0.31496062992125984" right="0.31496062992125984" top="0.35433070866141736" bottom="0.35433070866141736" header="0" footer="0"/>
  <pageSetup fitToHeight="0" fitToWidth="1" horizontalDpi="600" verticalDpi="600" orientation="portrait" paperSize="9" scale="75" r:id="rId1"/>
  <rowBreaks count="1" manualBreakCount="1">
    <brk id="34" max="255" man="1"/>
  </rowBreaks>
</worksheet>
</file>

<file path=xl/worksheets/sheet2.xml><?xml version="1.0" encoding="utf-8"?>
<worksheet xmlns="http://schemas.openxmlformats.org/spreadsheetml/2006/main" xmlns:r="http://schemas.openxmlformats.org/officeDocument/2006/relationships">
  <dimension ref="A1:I232"/>
  <sheetViews>
    <sheetView view="pageBreakPreview" zoomScaleSheetLayoutView="100" zoomScalePageLayoutView="0" workbookViewId="0" topLeftCell="A1">
      <selection activeCell="I8" sqref="I8"/>
    </sheetView>
  </sheetViews>
  <sheetFormatPr defaultColWidth="9.140625" defaultRowHeight="15"/>
  <cols>
    <col min="1" max="1" width="60.28125" style="34" customWidth="1"/>
    <col min="2" max="2" width="4.00390625" style="34" customWidth="1"/>
    <col min="3" max="3" width="4.8515625" style="34" customWidth="1"/>
    <col min="4" max="4" width="10.421875" style="34" customWidth="1"/>
    <col min="5" max="5" width="4.140625" style="34" customWidth="1"/>
    <col min="6" max="6" width="14.7109375" style="34" hidden="1" customWidth="1"/>
    <col min="7" max="7" width="14.00390625" style="34" hidden="1" customWidth="1"/>
    <col min="8" max="8" width="15.28125" style="34" customWidth="1"/>
    <col min="9" max="9" width="15.7109375" style="34" customWidth="1"/>
    <col min="10" max="16384" width="9.140625" style="34" customWidth="1"/>
  </cols>
  <sheetData>
    <row r="1" spans="4:9" ht="15.75" customHeight="1">
      <c r="D1" s="172" t="s">
        <v>130</v>
      </c>
      <c r="E1" s="172"/>
      <c r="F1" s="172"/>
      <c r="G1" s="172"/>
      <c r="H1" s="172"/>
      <c r="I1" s="172"/>
    </row>
    <row r="2" spans="4:9" ht="15.75" customHeight="1">
      <c r="D2" s="172" t="s">
        <v>0</v>
      </c>
      <c r="E2" s="172"/>
      <c r="F2" s="172"/>
      <c r="G2" s="172"/>
      <c r="H2" s="172"/>
      <c r="I2" s="172"/>
    </row>
    <row r="3" spans="4:9" ht="15.75" customHeight="1">
      <c r="D3" s="172" t="s">
        <v>1</v>
      </c>
      <c r="E3" s="172"/>
      <c r="F3" s="172"/>
      <c r="G3" s="172"/>
      <c r="H3" s="172"/>
      <c r="I3" s="172"/>
    </row>
    <row r="4" spans="4:9" ht="15.75" customHeight="1">
      <c r="D4" s="172" t="s">
        <v>2</v>
      </c>
      <c r="E4" s="172"/>
      <c r="F4" s="172"/>
      <c r="G4" s="172"/>
      <c r="H4" s="172"/>
      <c r="I4" s="172"/>
    </row>
    <row r="5" spans="3:9" ht="15.75" customHeight="1">
      <c r="C5" s="172" t="s">
        <v>787</v>
      </c>
      <c r="D5" s="172"/>
      <c r="E5" s="172"/>
      <c r="F5" s="172"/>
      <c r="G5" s="172"/>
      <c r="H5" s="172"/>
      <c r="I5" s="172"/>
    </row>
    <row r="6" spans="1:8" ht="20.25" customHeight="1">
      <c r="A6" s="168" t="s">
        <v>740</v>
      </c>
      <c r="B6" s="168"/>
      <c r="C6" s="168"/>
      <c r="D6" s="168"/>
      <c r="E6" s="168"/>
      <c r="F6" s="168"/>
      <c r="G6" s="168"/>
      <c r="H6" s="168"/>
    </row>
    <row r="7" spans="1:8" ht="15" customHeight="1">
      <c r="A7" s="173" t="s">
        <v>741</v>
      </c>
      <c r="B7" s="173"/>
      <c r="C7" s="173"/>
      <c r="D7" s="173"/>
      <c r="E7" s="173"/>
      <c r="F7" s="173"/>
      <c r="G7" s="173"/>
      <c r="H7" s="173"/>
    </row>
    <row r="8" spans="1:8" ht="17.25" customHeight="1">
      <c r="A8" s="173" t="s">
        <v>715</v>
      </c>
      <c r="B8" s="173"/>
      <c r="C8" s="173"/>
      <c r="D8" s="173"/>
      <c r="E8" s="173"/>
      <c r="F8" s="173"/>
      <c r="G8" s="173"/>
      <c r="H8" s="173"/>
    </row>
    <row r="9" ht="15.75">
      <c r="A9" s="52"/>
    </row>
    <row r="10" spans="1:8" ht="18" customHeight="1">
      <c r="A10" s="33"/>
      <c r="E10" s="174" t="s">
        <v>233</v>
      </c>
      <c r="F10" s="174"/>
      <c r="G10" s="174"/>
      <c r="H10" s="174"/>
    </row>
    <row r="11" spans="1:9" ht="63.75" customHeight="1">
      <c r="A11" s="169"/>
      <c r="B11" s="170" t="s">
        <v>60</v>
      </c>
      <c r="C11" s="170" t="s">
        <v>52</v>
      </c>
      <c r="D11" s="171" t="s">
        <v>8</v>
      </c>
      <c r="E11" s="171" t="s">
        <v>53</v>
      </c>
      <c r="F11" s="171" t="s">
        <v>402</v>
      </c>
      <c r="G11" s="175" t="s">
        <v>483</v>
      </c>
      <c r="H11" s="171" t="s">
        <v>402</v>
      </c>
      <c r="I11" s="171" t="s">
        <v>716</v>
      </c>
    </row>
    <row r="12" spans="1:9" ht="33" customHeight="1">
      <c r="A12" s="169"/>
      <c r="B12" s="170"/>
      <c r="C12" s="170"/>
      <c r="D12" s="171"/>
      <c r="E12" s="171"/>
      <c r="F12" s="171"/>
      <c r="G12" s="176"/>
      <c r="H12" s="171"/>
      <c r="I12" s="171"/>
    </row>
    <row r="13" spans="1:9" ht="35.25" customHeight="1">
      <c r="A13" s="169"/>
      <c r="B13" s="170"/>
      <c r="C13" s="170"/>
      <c r="D13" s="171"/>
      <c r="E13" s="171"/>
      <c r="F13" s="171"/>
      <c r="G13" s="177"/>
      <c r="H13" s="171"/>
      <c r="I13" s="171"/>
    </row>
    <row r="14" spans="1:9" ht="15.75">
      <c r="A14" s="90" t="s">
        <v>54</v>
      </c>
      <c r="B14" s="19" t="s">
        <v>56</v>
      </c>
      <c r="C14" s="35"/>
      <c r="D14" s="36"/>
      <c r="E14" s="36"/>
      <c r="F14" s="25" t="e">
        <f>F15+F17+F18+F19+F20+F21+F22+F23+F24+F25+F26+F27+F28+F29+F30+F31+F32+F33+F34+F35+F38+F39+F40+F41+F42+F43+F44+#REF!+#REF!+#REF!+F46+F47+F48+F49+F50+F51+F52+F53+F54+#REF!+#REF!+F57+F58+#REF!+#REF!+F61+F59+F45+F56+F36+F60+F37+F16+F62+F55+F63</f>
        <v>#REF!</v>
      </c>
      <c r="G14" s="25" t="e">
        <f>G15+G17+G18+G19+G20+G21+G22+G23+G24+G25+G26+G27+G28+G29+G30+G31+G32+G33+G34+G35+G38+G39+G40+G41+G42+G43+G44+#REF!+#REF!+#REF!+G46+G47+G48+G49+G50+G51+G52+G53+G54+#REF!+#REF!+G57+G58+#REF!+#REF!+G61+G59+G45+G56+G36+G60+G37+G16+G62+G55+G63</f>
        <v>#REF!</v>
      </c>
      <c r="H14" s="25">
        <f>H15+H17+H18+H19+H20+H21+H22+H23+H24+H25+H26+H27+H28+H29+H30+H31+H32+H33+H34+H35+H38+H39+H40+H41+H42+H43+H44+H46+H47+H48+H49+H50+H51+H52+H53+H54+H57+H58+H61+H59+H45+H56+H36+H60+H37+H16+H62+H55+H63</f>
        <v>74668759.02000001</v>
      </c>
      <c r="I14" s="25">
        <f>I15+I17+I18+I19+I20+I21+I22+I23+I24+I25+I26+I27+I28+I29+I30+I31+I32+I33+I34+I35+I38+I39+I40+I41+I42+I43+I44+I46+I47+I48+I49+I50+I51+I52+I53+I54+I57+I58+I61+I59+I45+I56+I36+I60+I37+I16+I62+I55+I63</f>
        <v>67362664.42999999</v>
      </c>
    </row>
    <row r="15" spans="1:9" ht="63.75">
      <c r="A15" s="6" t="s">
        <v>79</v>
      </c>
      <c r="B15" s="101" t="s">
        <v>56</v>
      </c>
      <c r="C15" s="101" t="s">
        <v>64</v>
      </c>
      <c r="D15" s="111">
        <v>4190000250</v>
      </c>
      <c r="E15" s="103">
        <v>100</v>
      </c>
      <c r="F15" s="26">
        <v>1586404</v>
      </c>
      <c r="G15" s="48">
        <v>-31437</v>
      </c>
      <c r="H15" s="26">
        <v>1554967</v>
      </c>
      <c r="I15" s="26">
        <v>1554966.6</v>
      </c>
    </row>
    <row r="16" spans="1:9" ht="63.75">
      <c r="A16" s="6" t="s">
        <v>571</v>
      </c>
      <c r="B16" s="101" t="s">
        <v>56</v>
      </c>
      <c r="C16" s="101" t="s">
        <v>64</v>
      </c>
      <c r="D16" s="111">
        <v>4290055490</v>
      </c>
      <c r="E16" s="103">
        <v>100</v>
      </c>
      <c r="F16" s="26">
        <v>911400</v>
      </c>
      <c r="G16" s="48"/>
      <c r="H16" s="26">
        <v>911400</v>
      </c>
      <c r="I16" s="26">
        <v>911400</v>
      </c>
    </row>
    <row r="17" spans="1:9" ht="75" customHeight="1">
      <c r="A17" s="6" t="s">
        <v>383</v>
      </c>
      <c r="B17" s="101" t="s">
        <v>56</v>
      </c>
      <c r="C17" s="101" t="s">
        <v>32</v>
      </c>
      <c r="D17" s="101" t="s">
        <v>381</v>
      </c>
      <c r="E17" s="103">
        <v>100</v>
      </c>
      <c r="F17" s="26">
        <v>434693.39</v>
      </c>
      <c r="G17" s="48"/>
      <c r="H17" s="26">
        <v>434693.39</v>
      </c>
      <c r="I17" s="26">
        <v>434693.39</v>
      </c>
    </row>
    <row r="18" spans="1:9" ht="51.75" customHeight="1">
      <c r="A18" s="6" t="s">
        <v>384</v>
      </c>
      <c r="B18" s="101" t="s">
        <v>56</v>
      </c>
      <c r="C18" s="101" t="s">
        <v>32</v>
      </c>
      <c r="D18" s="101" t="s">
        <v>381</v>
      </c>
      <c r="E18" s="103">
        <v>200</v>
      </c>
      <c r="F18" s="26">
        <v>30300.29</v>
      </c>
      <c r="G18" s="48"/>
      <c r="H18" s="26">
        <v>30300.29</v>
      </c>
      <c r="I18" s="26">
        <v>30300.29</v>
      </c>
    </row>
    <row r="19" spans="1:9" ht="67.5" customHeight="1">
      <c r="A19" s="6" t="s">
        <v>80</v>
      </c>
      <c r="B19" s="101" t="s">
        <v>56</v>
      </c>
      <c r="C19" s="101" t="s">
        <v>32</v>
      </c>
      <c r="D19" s="111">
        <v>4190000280</v>
      </c>
      <c r="E19" s="103">
        <v>100</v>
      </c>
      <c r="F19" s="26">
        <v>18365413</v>
      </c>
      <c r="G19" s="48">
        <v>-124937.28</v>
      </c>
      <c r="H19" s="26">
        <v>18240475.72</v>
      </c>
      <c r="I19" s="26">
        <v>18240474.98</v>
      </c>
    </row>
    <row r="20" spans="1:9" ht="38.25">
      <c r="A20" s="6" t="s">
        <v>106</v>
      </c>
      <c r="B20" s="101" t="s">
        <v>56</v>
      </c>
      <c r="C20" s="101" t="s">
        <v>32</v>
      </c>
      <c r="D20" s="111">
        <v>4190000280</v>
      </c>
      <c r="E20" s="103">
        <v>200</v>
      </c>
      <c r="F20" s="26">
        <v>956615.8</v>
      </c>
      <c r="G20" s="48">
        <v>-93622</v>
      </c>
      <c r="H20" s="26">
        <v>862993.8</v>
      </c>
      <c r="I20" s="26">
        <v>862992.9</v>
      </c>
    </row>
    <row r="21" spans="1:9" ht="28.5" customHeight="1">
      <c r="A21" s="6" t="s">
        <v>81</v>
      </c>
      <c r="B21" s="101" t="s">
        <v>56</v>
      </c>
      <c r="C21" s="101" t="s">
        <v>32</v>
      </c>
      <c r="D21" s="111">
        <v>4190000280</v>
      </c>
      <c r="E21" s="103">
        <v>800</v>
      </c>
      <c r="F21" s="26">
        <v>5900</v>
      </c>
      <c r="G21" s="48">
        <v>-5825</v>
      </c>
      <c r="H21" s="26">
        <v>75</v>
      </c>
      <c r="I21" s="26">
        <v>75</v>
      </c>
    </row>
    <row r="22" spans="1:9" ht="54.75" customHeight="1">
      <c r="A22" s="6" t="s">
        <v>570</v>
      </c>
      <c r="B22" s="101" t="s">
        <v>56</v>
      </c>
      <c r="C22" s="101" t="s">
        <v>62</v>
      </c>
      <c r="D22" s="111">
        <v>4490051200</v>
      </c>
      <c r="E22" s="15">
        <v>200</v>
      </c>
      <c r="F22" s="26">
        <v>0</v>
      </c>
      <c r="G22" s="48"/>
      <c r="H22" s="26">
        <v>0</v>
      </c>
      <c r="I22" s="26"/>
    </row>
    <row r="23" spans="1:9" ht="55.5" customHeight="1">
      <c r="A23" s="6" t="s">
        <v>303</v>
      </c>
      <c r="B23" s="101" t="s">
        <v>56</v>
      </c>
      <c r="C23" s="101" t="s">
        <v>35</v>
      </c>
      <c r="D23" s="101" t="s">
        <v>371</v>
      </c>
      <c r="E23" s="15">
        <v>200</v>
      </c>
      <c r="F23" s="26">
        <v>100000</v>
      </c>
      <c r="G23" s="48"/>
      <c r="H23" s="26">
        <v>100000</v>
      </c>
      <c r="I23" s="26"/>
    </row>
    <row r="24" spans="1:9" ht="56.25" customHeight="1">
      <c r="A24" s="6" t="s">
        <v>304</v>
      </c>
      <c r="B24" s="101" t="s">
        <v>56</v>
      </c>
      <c r="C24" s="101" t="s">
        <v>35</v>
      </c>
      <c r="D24" s="49" t="s">
        <v>373</v>
      </c>
      <c r="E24" s="103">
        <v>200</v>
      </c>
      <c r="F24" s="26">
        <v>400000</v>
      </c>
      <c r="G24" s="48">
        <v>-301758.34</v>
      </c>
      <c r="H24" s="26">
        <v>98241.66</v>
      </c>
      <c r="I24" s="26">
        <v>98241.66</v>
      </c>
    </row>
    <row r="25" spans="1:9" ht="38.25">
      <c r="A25" s="6" t="s">
        <v>305</v>
      </c>
      <c r="B25" s="101" t="s">
        <v>56</v>
      </c>
      <c r="C25" s="101" t="s">
        <v>35</v>
      </c>
      <c r="D25" s="101" t="s">
        <v>374</v>
      </c>
      <c r="E25" s="103">
        <v>200</v>
      </c>
      <c r="F25" s="26">
        <v>50000</v>
      </c>
      <c r="G25" s="48">
        <v>-30202</v>
      </c>
      <c r="H25" s="26">
        <v>19798</v>
      </c>
      <c r="I25" s="26">
        <v>19798</v>
      </c>
    </row>
    <row r="26" spans="1:9" ht="42.75" customHeight="1">
      <c r="A26" s="6" t="s">
        <v>306</v>
      </c>
      <c r="B26" s="101" t="s">
        <v>56</v>
      </c>
      <c r="C26" s="101" t="s">
        <v>35</v>
      </c>
      <c r="D26" s="49" t="s">
        <v>478</v>
      </c>
      <c r="E26" s="103">
        <v>200</v>
      </c>
      <c r="F26" s="26">
        <v>1200000</v>
      </c>
      <c r="G26" s="48">
        <v>-160876.69</v>
      </c>
      <c r="H26" s="26">
        <v>1039123.31</v>
      </c>
      <c r="I26" s="26">
        <v>1008399.26</v>
      </c>
    </row>
    <row r="27" spans="1:9" ht="42.75" customHeight="1">
      <c r="A27" s="6" t="s">
        <v>307</v>
      </c>
      <c r="B27" s="101" t="s">
        <v>56</v>
      </c>
      <c r="C27" s="101" t="s">
        <v>35</v>
      </c>
      <c r="D27" s="49" t="s">
        <v>376</v>
      </c>
      <c r="E27" s="103">
        <v>200</v>
      </c>
      <c r="F27" s="26">
        <v>40000</v>
      </c>
      <c r="G27" s="48">
        <v>-35650</v>
      </c>
      <c r="H27" s="26">
        <v>4350</v>
      </c>
      <c r="I27" s="26">
        <v>4350</v>
      </c>
    </row>
    <row r="28" spans="1:9" ht="40.5" customHeight="1">
      <c r="A28" s="6" t="s">
        <v>308</v>
      </c>
      <c r="B28" s="101" t="s">
        <v>56</v>
      </c>
      <c r="C28" s="101" t="s">
        <v>35</v>
      </c>
      <c r="D28" s="49" t="s">
        <v>437</v>
      </c>
      <c r="E28" s="103">
        <v>200</v>
      </c>
      <c r="F28" s="26">
        <v>10000</v>
      </c>
      <c r="G28" s="48">
        <v>-10000</v>
      </c>
      <c r="H28" s="26">
        <v>0</v>
      </c>
      <c r="I28" s="26"/>
    </row>
    <row r="29" spans="1:9" ht="53.25" customHeight="1">
      <c r="A29" s="6" t="s">
        <v>309</v>
      </c>
      <c r="B29" s="101" t="s">
        <v>56</v>
      </c>
      <c r="C29" s="101" t="s">
        <v>35</v>
      </c>
      <c r="D29" s="49" t="s">
        <v>377</v>
      </c>
      <c r="E29" s="103">
        <v>200</v>
      </c>
      <c r="F29" s="26">
        <v>599000</v>
      </c>
      <c r="G29" s="48">
        <v>-30000</v>
      </c>
      <c r="H29" s="26">
        <v>569000</v>
      </c>
      <c r="I29" s="26">
        <v>568912.4</v>
      </c>
    </row>
    <row r="30" spans="1:9" ht="51">
      <c r="A30" s="6" t="s">
        <v>310</v>
      </c>
      <c r="B30" s="101" t="s">
        <v>56</v>
      </c>
      <c r="C30" s="101" t="s">
        <v>35</v>
      </c>
      <c r="D30" s="49" t="s">
        <v>480</v>
      </c>
      <c r="E30" s="103">
        <v>200</v>
      </c>
      <c r="F30" s="26">
        <v>100000</v>
      </c>
      <c r="G30" s="48">
        <v>-100000</v>
      </c>
      <c r="H30" s="26">
        <v>0</v>
      </c>
      <c r="I30" s="26"/>
    </row>
    <row r="31" spans="1:9" ht="51">
      <c r="A31" s="6" t="s">
        <v>311</v>
      </c>
      <c r="B31" s="101" t="s">
        <v>56</v>
      </c>
      <c r="C31" s="101" t="s">
        <v>35</v>
      </c>
      <c r="D31" s="49" t="s">
        <v>378</v>
      </c>
      <c r="E31" s="103">
        <v>200</v>
      </c>
      <c r="F31" s="26">
        <v>50000</v>
      </c>
      <c r="G31" s="48">
        <v>-50000</v>
      </c>
      <c r="H31" s="26">
        <v>0</v>
      </c>
      <c r="I31" s="26"/>
    </row>
    <row r="32" spans="1:9" ht="54" customHeight="1">
      <c r="A32" s="6" t="s">
        <v>104</v>
      </c>
      <c r="B32" s="101" t="s">
        <v>56</v>
      </c>
      <c r="C32" s="101" t="s">
        <v>35</v>
      </c>
      <c r="D32" s="101" t="s">
        <v>379</v>
      </c>
      <c r="E32" s="103">
        <v>200</v>
      </c>
      <c r="F32" s="26">
        <v>120000</v>
      </c>
      <c r="G32" s="48"/>
      <c r="H32" s="26">
        <v>120000</v>
      </c>
      <c r="I32" s="26">
        <v>120000</v>
      </c>
    </row>
    <row r="33" spans="1:9" ht="41.25" customHeight="1">
      <c r="A33" s="6" t="s">
        <v>111</v>
      </c>
      <c r="B33" s="101" t="s">
        <v>56</v>
      </c>
      <c r="C33" s="101" t="s">
        <v>35</v>
      </c>
      <c r="D33" s="111">
        <v>4390080350</v>
      </c>
      <c r="E33" s="103">
        <v>200</v>
      </c>
      <c r="F33" s="26">
        <v>6189</v>
      </c>
      <c r="G33" s="48"/>
      <c r="H33" s="26">
        <v>6189</v>
      </c>
      <c r="I33" s="26"/>
    </row>
    <row r="34" spans="1:9" ht="29.25" customHeight="1">
      <c r="A34" s="6" t="s">
        <v>114</v>
      </c>
      <c r="B34" s="101" t="s">
        <v>56</v>
      </c>
      <c r="C34" s="101" t="s">
        <v>35</v>
      </c>
      <c r="D34" s="111">
        <v>4290020120</v>
      </c>
      <c r="E34" s="103">
        <v>800</v>
      </c>
      <c r="F34" s="26">
        <v>50000</v>
      </c>
      <c r="G34" s="48">
        <v>-11055</v>
      </c>
      <c r="H34" s="26">
        <v>38945</v>
      </c>
      <c r="I34" s="26">
        <v>38945</v>
      </c>
    </row>
    <row r="35" spans="1:9" ht="54" customHeight="1">
      <c r="A35" s="6" t="s">
        <v>109</v>
      </c>
      <c r="B35" s="101" t="s">
        <v>56</v>
      </c>
      <c r="C35" s="101" t="s">
        <v>35</v>
      </c>
      <c r="D35" s="111">
        <v>4290020140</v>
      </c>
      <c r="E35" s="103">
        <v>200</v>
      </c>
      <c r="F35" s="26">
        <v>84000</v>
      </c>
      <c r="G35" s="48">
        <v>-33200</v>
      </c>
      <c r="H35" s="26">
        <v>50800</v>
      </c>
      <c r="I35" s="26">
        <v>50800</v>
      </c>
    </row>
    <row r="36" spans="1:9" ht="41.25" customHeight="1">
      <c r="A36" s="6" t="s">
        <v>554</v>
      </c>
      <c r="B36" s="101" t="s">
        <v>56</v>
      </c>
      <c r="C36" s="101" t="s">
        <v>35</v>
      </c>
      <c r="D36" s="111">
        <v>4290007040</v>
      </c>
      <c r="E36" s="103">
        <v>300</v>
      </c>
      <c r="F36" s="26">
        <v>0</v>
      </c>
      <c r="G36" s="48"/>
      <c r="H36" s="26">
        <v>0</v>
      </c>
      <c r="I36" s="26"/>
    </row>
    <row r="37" spans="1:9" ht="77.25" customHeight="1">
      <c r="A37" s="6" t="s">
        <v>565</v>
      </c>
      <c r="B37" s="101" t="s">
        <v>56</v>
      </c>
      <c r="C37" s="101" t="s">
        <v>35</v>
      </c>
      <c r="D37" s="111">
        <v>4290007030</v>
      </c>
      <c r="E37" s="103">
        <v>300</v>
      </c>
      <c r="F37" s="48">
        <v>15000</v>
      </c>
      <c r="G37" s="48"/>
      <c r="H37" s="26">
        <v>15000</v>
      </c>
      <c r="I37" s="26">
        <v>15000</v>
      </c>
    </row>
    <row r="38" spans="1:9" ht="21" customHeight="1">
      <c r="A38" s="6" t="s">
        <v>479</v>
      </c>
      <c r="B38" s="101" t="s">
        <v>56</v>
      </c>
      <c r="C38" s="101" t="s">
        <v>35</v>
      </c>
      <c r="D38" s="111">
        <v>4290000460</v>
      </c>
      <c r="E38" s="103">
        <v>800</v>
      </c>
      <c r="F38" s="26">
        <v>146303</v>
      </c>
      <c r="G38" s="48"/>
      <c r="H38" s="26">
        <v>146303</v>
      </c>
      <c r="I38" s="26">
        <v>146303</v>
      </c>
    </row>
    <row r="39" spans="1:9" ht="53.25" customHeight="1">
      <c r="A39" s="6" t="s">
        <v>572</v>
      </c>
      <c r="B39" s="101" t="s">
        <v>56</v>
      </c>
      <c r="C39" s="101" t="s">
        <v>439</v>
      </c>
      <c r="D39" s="111">
        <v>4290020150</v>
      </c>
      <c r="E39" s="103">
        <v>200</v>
      </c>
      <c r="F39" s="26">
        <v>0</v>
      </c>
      <c r="G39" s="48"/>
      <c r="H39" s="26">
        <v>0</v>
      </c>
      <c r="I39" s="26"/>
    </row>
    <row r="40" spans="1:9" ht="63.75">
      <c r="A40" s="6" t="s">
        <v>438</v>
      </c>
      <c r="B40" s="101" t="s">
        <v>56</v>
      </c>
      <c r="C40" s="101" t="s">
        <v>38</v>
      </c>
      <c r="D40" s="111">
        <v>4390080370</v>
      </c>
      <c r="E40" s="103">
        <v>200</v>
      </c>
      <c r="F40" s="26">
        <v>187000</v>
      </c>
      <c r="G40" s="48"/>
      <c r="H40" s="26">
        <v>187000</v>
      </c>
      <c r="I40" s="26">
        <v>187000</v>
      </c>
    </row>
    <row r="41" spans="1:9" ht="102" customHeight="1">
      <c r="A41" s="6" t="s">
        <v>272</v>
      </c>
      <c r="B41" s="101" t="s">
        <v>56</v>
      </c>
      <c r="C41" s="101" t="s">
        <v>38</v>
      </c>
      <c r="D41" s="111">
        <v>4390082400</v>
      </c>
      <c r="E41" s="103">
        <v>200</v>
      </c>
      <c r="F41" s="26">
        <v>228137</v>
      </c>
      <c r="G41" s="48"/>
      <c r="H41" s="26">
        <v>228137</v>
      </c>
      <c r="I41" s="26"/>
    </row>
    <row r="42" spans="1:9" ht="54" customHeight="1">
      <c r="A42" s="6" t="s">
        <v>298</v>
      </c>
      <c r="B42" s="101" t="s">
        <v>56</v>
      </c>
      <c r="C42" s="101" t="s">
        <v>39</v>
      </c>
      <c r="D42" s="101" t="s">
        <v>351</v>
      </c>
      <c r="E42" s="103">
        <v>200</v>
      </c>
      <c r="F42" s="26">
        <v>905115.45</v>
      </c>
      <c r="G42" s="48">
        <v>-174037.45</v>
      </c>
      <c r="H42" s="26">
        <v>731078</v>
      </c>
      <c r="I42" s="26">
        <v>731078</v>
      </c>
    </row>
    <row r="43" spans="1:9" ht="66.75" customHeight="1">
      <c r="A43" s="6" t="s">
        <v>300</v>
      </c>
      <c r="B43" s="101" t="s">
        <v>56</v>
      </c>
      <c r="C43" s="101" t="s">
        <v>39</v>
      </c>
      <c r="D43" s="101" t="s">
        <v>352</v>
      </c>
      <c r="E43" s="103">
        <v>200</v>
      </c>
      <c r="F43" s="26">
        <v>294095.6</v>
      </c>
      <c r="G43" s="48">
        <v>-129255.78</v>
      </c>
      <c r="H43" s="26">
        <v>164839.82</v>
      </c>
      <c r="I43" s="26">
        <v>152039.82</v>
      </c>
    </row>
    <row r="44" spans="1:9" ht="80.25" customHeight="1">
      <c r="A44" s="6" t="s">
        <v>385</v>
      </c>
      <c r="B44" s="101" t="s">
        <v>56</v>
      </c>
      <c r="C44" s="101" t="s">
        <v>39</v>
      </c>
      <c r="D44" s="101" t="s">
        <v>353</v>
      </c>
      <c r="E44" s="103">
        <v>200</v>
      </c>
      <c r="F44" s="26">
        <v>5579586.36</v>
      </c>
      <c r="G44" s="48"/>
      <c r="H44" s="26">
        <v>5579586.36</v>
      </c>
      <c r="I44" s="26">
        <v>5104054.8</v>
      </c>
    </row>
    <row r="45" spans="1:9" ht="54" customHeight="1">
      <c r="A45" s="6" t="s">
        <v>539</v>
      </c>
      <c r="B45" s="101" t="s">
        <v>56</v>
      </c>
      <c r="C45" s="101" t="s">
        <v>39</v>
      </c>
      <c r="D45" s="101" t="s">
        <v>538</v>
      </c>
      <c r="E45" s="103">
        <v>200</v>
      </c>
      <c r="F45" s="26">
        <v>20590044</v>
      </c>
      <c r="G45" s="48"/>
      <c r="H45" s="26">
        <v>20590044</v>
      </c>
      <c r="I45" s="26">
        <v>16369084.96</v>
      </c>
    </row>
    <row r="46" spans="1:9" ht="30" customHeight="1">
      <c r="A46" s="6" t="s">
        <v>407</v>
      </c>
      <c r="B46" s="101" t="s">
        <v>56</v>
      </c>
      <c r="C46" s="101" t="s">
        <v>40</v>
      </c>
      <c r="D46" s="101" t="s">
        <v>372</v>
      </c>
      <c r="E46" s="103">
        <v>200</v>
      </c>
      <c r="F46" s="26">
        <v>550000</v>
      </c>
      <c r="G46" s="48">
        <v>-251716.67</v>
      </c>
      <c r="H46" s="26">
        <v>298283.33</v>
      </c>
      <c r="I46" s="26">
        <v>298283.33</v>
      </c>
    </row>
    <row r="47" spans="1:9" ht="26.25" customHeight="1">
      <c r="A47" s="6" t="s">
        <v>354</v>
      </c>
      <c r="B47" s="101" t="s">
        <v>56</v>
      </c>
      <c r="C47" s="101" t="s">
        <v>40</v>
      </c>
      <c r="D47" s="49" t="s">
        <v>408</v>
      </c>
      <c r="E47" s="103">
        <v>200</v>
      </c>
      <c r="F47" s="26">
        <v>0</v>
      </c>
      <c r="G47" s="48"/>
      <c r="H47" s="26">
        <v>0</v>
      </c>
      <c r="I47" s="26"/>
    </row>
    <row r="48" spans="1:9" ht="38.25">
      <c r="A48" s="6" t="s">
        <v>355</v>
      </c>
      <c r="B48" s="101" t="s">
        <v>56</v>
      </c>
      <c r="C48" s="101" t="s">
        <v>40</v>
      </c>
      <c r="D48" s="103">
        <v>3120120850</v>
      </c>
      <c r="E48" s="103">
        <v>200</v>
      </c>
      <c r="F48" s="26">
        <v>188000</v>
      </c>
      <c r="G48" s="48">
        <v>-76000</v>
      </c>
      <c r="H48" s="26">
        <v>112000</v>
      </c>
      <c r="I48" s="26">
        <v>112000</v>
      </c>
    </row>
    <row r="49" spans="1:9" ht="42" customHeight="1">
      <c r="A49" s="6" t="s">
        <v>356</v>
      </c>
      <c r="B49" s="101" t="s">
        <v>56</v>
      </c>
      <c r="C49" s="101" t="s">
        <v>40</v>
      </c>
      <c r="D49" s="103">
        <v>3120120860</v>
      </c>
      <c r="E49" s="103">
        <v>200</v>
      </c>
      <c r="F49" s="26">
        <v>250000</v>
      </c>
      <c r="G49" s="48">
        <v>-222650.46</v>
      </c>
      <c r="H49" s="26">
        <v>27349.54</v>
      </c>
      <c r="I49" s="26">
        <v>27349.54</v>
      </c>
    </row>
    <row r="50" spans="1:9" ht="51">
      <c r="A50" s="6" t="s">
        <v>357</v>
      </c>
      <c r="B50" s="100" t="s">
        <v>56</v>
      </c>
      <c r="C50" s="100" t="s">
        <v>40</v>
      </c>
      <c r="D50" s="47" t="s">
        <v>375</v>
      </c>
      <c r="E50" s="102">
        <v>200</v>
      </c>
      <c r="F50" s="99">
        <v>75000</v>
      </c>
      <c r="G50" s="48">
        <v>-75000</v>
      </c>
      <c r="H50" s="26">
        <v>0</v>
      </c>
      <c r="I50" s="26"/>
    </row>
    <row r="51" spans="1:9" ht="41.25" customHeight="1">
      <c r="A51" s="6" t="s">
        <v>118</v>
      </c>
      <c r="B51" s="101" t="s">
        <v>56</v>
      </c>
      <c r="C51" s="101" t="s">
        <v>40</v>
      </c>
      <c r="D51" s="22">
        <v>4290020180</v>
      </c>
      <c r="E51" s="22">
        <v>200</v>
      </c>
      <c r="F51" s="28">
        <v>210000</v>
      </c>
      <c r="G51" s="48">
        <v>-105633.64</v>
      </c>
      <c r="H51" s="26">
        <v>104366.36</v>
      </c>
      <c r="I51" s="26">
        <v>104366.36</v>
      </c>
    </row>
    <row r="52" spans="1:9" ht="52.5" customHeight="1">
      <c r="A52" s="6" t="s">
        <v>302</v>
      </c>
      <c r="B52" s="101" t="s">
        <v>56</v>
      </c>
      <c r="C52" s="101" t="s">
        <v>121</v>
      </c>
      <c r="D52" s="101" t="s">
        <v>369</v>
      </c>
      <c r="E52" s="15">
        <v>200</v>
      </c>
      <c r="F52" s="26">
        <v>899900</v>
      </c>
      <c r="G52" s="48"/>
      <c r="H52" s="26">
        <v>899900</v>
      </c>
      <c r="I52" s="26">
        <v>858295.34</v>
      </c>
    </row>
    <row r="53" spans="1:9" ht="42.75" customHeight="1">
      <c r="A53" s="6" t="s">
        <v>119</v>
      </c>
      <c r="B53" s="101" t="s">
        <v>56</v>
      </c>
      <c r="C53" s="101" t="s">
        <v>121</v>
      </c>
      <c r="D53" s="101" t="s">
        <v>370</v>
      </c>
      <c r="E53" s="15">
        <v>200</v>
      </c>
      <c r="F53" s="26">
        <v>846200</v>
      </c>
      <c r="G53" s="48">
        <v>-798465.24</v>
      </c>
      <c r="H53" s="26">
        <v>47734.76</v>
      </c>
      <c r="I53" s="26">
        <v>47734.76</v>
      </c>
    </row>
    <row r="54" spans="1:9" ht="40.5" customHeight="1">
      <c r="A54" s="6" t="s">
        <v>435</v>
      </c>
      <c r="B54" s="101" t="s">
        <v>56</v>
      </c>
      <c r="C54" s="101" t="s">
        <v>121</v>
      </c>
      <c r="D54" s="101" t="s">
        <v>436</v>
      </c>
      <c r="E54" s="103">
        <v>200</v>
      </c>
      <c r="F54" s="26">
        <v>50000</v>
      </c>
      <c r="G54" s="48">
        <v>-50000</v>
      </c>
      <c r="H54" s="26">
        <v>0</v>
      </c>
      <c r="I54" s="26"/>
    </row>
    <row r="55" spans="1:9" ht="51">
      <c r="A55" s="6" t="s">
        <v>589</v>
      </c>
      <c r="B55" s="101" t="s">
        <v>56</v>
      </c>
      <c r="C55" s="101" t="s">
        <v>121</v>
      </c>
      <c r="D55" s="101" t="s">
        <v>590</v>
      </c>
      <c r="E55" s="15">
        <v>200</v>
      </c>
      <c r="F55" s="26">
        <v>40000</v>
      </c>
      <c r="G55" s="48"/>
      <c r="H55" s="26">
        <v>40000</v>
      </c>
      <c r="I55" s="26">
        <v>40000</v>
      </c>
    </row>
    <row r="56" spans="1:9" ht="41.25" customHeight="1">
      <c r="A56" s="6" t="s">
        <v>553</v>
      </c>
      <c r="B56" s="101" t="s">
        <v>56</v>
      </c>
      <c r="C56" s="101" t="s">
        <v>120</v>
      </c>
      <c r="D56" s="101" t="s">
        <v>544</v>
      </c>
      <c r="E56" s="103">
        <v>200</v>
      </c>
      <c r="F56" s="26">
        <v>9873196.26</v>
      </c>
      <c r="G56" s="48"/>
      <c r="H56" s="26">
        <v>9873196.26</v>
      </c>
      <c r="I56" s="26">
        <v>8148568.58</v>
      </c>
    </row>
    <row r="57" spans="1:9" ht="52.5" customHeight="1">
      <c r="A57" s="6" t="s">
        <v>459</v>
      </c>
      <c r="B57" s="101" t="s">
        <v>56</v>
      </c>
      <c r="C57" s="101" t="s">
        <v>120</v>
      </c>
      <c r="D57" s="101" t="s">
        <v>460</v>
      </c>
      <c r="E57" s="103">
        <v>200</v>
      </c>
      <c r="F57" s="26">
        <v>250000</v>
      </c>
      <c r="G57" s="48">
        <v>-250000</v>
      </c>
      <c r="H57" s="26">
        <v>0</v>
      </c>
      <c r="I57" s="26"/>
    </row>
    <row r="58" spans="1:9" ht="52.5" customHeight="1">
      <c r="A58" s="6" t="s">
        <v>529</v>
      </c>
      <c r="B58" s="101" t="s">
        <v>56</v>
      </c>
      <c r="C58" s="101" t="s">
        <v>120</v>
      </c>
      <c r="D58" s="101" t="s">
        <v>489</v>
      </c>
      <c r="E58" s="15">
        <v>800</v>
      </c>
      <c r="F58" s="26">
        <v>4000000</v>
      </c>
      <c r="G58" s="48">
        <v>-553021.98</v>
      </c>
      <c r="H58" s="26">
        <v>3446978.02</v>
      </c>
      <c r="I58" s="26">
        <v>3446978.02</v>
      </c>
    </row>
    <row r="59" spans="1:9" ht="54.75" customHeight="1">
      <c r="A59" s="6" t="s">
        <v>535</v>
      </c>
      <c r="B59" s="101" t="s">
        <v>56</v>
      </c>
      <c r="C59" s="101" t="s">
        <v>120</v>
      </c>
      <c r="D59" s="49" t="s">
        <v>504</v>
      </c>
      <c r="E59" s="103">
        <v>400</v>
      </c>
      <c r="F59" s="26">
        <v>4694800</v>
      </c>
      <c r="G59" s="48"/>
      <c r="H59" s="26">
        <v>4694800</v>
      </c>
      <c r="I59" s="26">
        <v>4463000</v>
      </c>
    </row>
    <row r="60" spans="1:9" ht="54.75" customHeight="1">
      <c r="A60" s="6" t="s">
        <v>560</v>
      </c>
      <c r="B60" s="101" t="s">
        <v>56</v>
      </c>
      <c r="C60" s="101" t="s">
        <v>120</v>
      </c>
      <c r="D60" s="49" t="s">
        <v>561</v>
      </c>
      <c r="E60" s="103">
        <v>800</v>
      </c>
      <c r="F60" s="48">
        <v>6238863.5</v>
      </c>
      <c r="G60" s="48">
        <v>-6238863.5</v>
      </c>
      <c r="H60" s="26">
        <v>0</v>
      </c>
      <c r="I60" s="26"/>
    </row>
    <row r="61" spans="1:9" ht="40.5" customHeight="1">
      <c r="A61" s="6" t="s">
        <v>85</v>
      </c>
      <c r="B61" s="101" t="s">
        <v>56</v>
      </c>
      <c r="C61" s="16" t="s">
        <v>49</v>
      </c>
      <c r="D61" s="111">
        <v>4290007010</v>
      </c>
      <c r="E61" s="103">
        <v>300</v>
      </c>
      <c r="F61" s="26">
        <v>1527200</v>
      </c>
      <c r="G61" s="48"/>
      <c r="H61" s="26">
        <v>1527200</v>
      </c>
      <c r="I61" s="26">
        <v>1527178.44</v>
      </c>
    </row>
    <row r="62" spans="1:9" ht="63.75" customHeight="1">
      <c r="A62" s="6" t="s">
        <v>596</v>
      </c>
      <c r="B62" s="101" t="s">
        <v>56</v>
      </c>
      <c r="C62" s="16" t="s">
        <v>50</v>
      </c>
      <c r="D62" s="111" t="s">
        <v>350</v>
      </c>
      <c r="E62" s="103">
        <v>400</v>
      </c>
      <c r="F62" s="26">
        <v>1640000.4</v>
      </c>
      <c r="G62" s="48"/>
      <c r="H62" s="26">
        <v>1640000.4</v>
      </c>
      <c r="I62" s="26">
        <v>1406390.04</v>
      </c>
    </row>
    <row r="63" spans="1:9" ht="66.75" customHeight="1">
      <c r="A63" s="6" t="s">
        <v>595</v>
      </c>
      <c r="B63" s="101" t="s">
        <v>56</v>
      </c>
      <c r="C63" s="16" t="s">
        <v>50</v>
      </c>
      <c r="D63" s="111">
        <v>4290000790</v>
      </c>
      <c r="E63" s="103">
        <v>400</v>
      </c>
      <c r="F63" s="26">
        <v>233610</v>
      </c>
      <c r="G63" s="48"/>
      <c r="H63" s="26">
        <v>233610</v>
      </c>
      <c r="I63" s="26">
        <v>233609.96</v>
      </c>
    </row>
    <row r="64" spans="1:9" ht="18" customHeight="1">
      <c r="A64" s="90" t="s">
        <v>55</v>
      </c>
      <c r="B64" s="19" t="s">
        <v>57</v>
      </c>
      <c r="C64" s="101"/>
      <c r="D64" s="111"/>
      <c r="E64" s="111"/>
      <c r="F64" s="37">
        <f>F65+F66</f>
        <v>778163</v>
      </c>
      <c r="G64" s="37">
        <f>G65+G66</f>
        <v>-22721.58</v>
      </c>
      <c r="H64" s="37">
        <f>H65+H66</f>
        <v>755441.42</v>
      </c>
      <c r="I64" s="37">
        <v>755441.42</v>
      </c>
    </row>
    <row r="65" spans="1:9" ht="65.25" customHeight="1">
      <c r="A65" s="6" t="s">
        <v>78</v>
      </c>
      <c r="B65" s="101" t="s">
        <v>57</v>
      </c>
      <c r="C65" s="101" t="s">
        <v>31</v>
      </c>
      <c r="D65" s="111">
        <v>4090000270</v>
      </c>
      <c r="E65" s="103">
        <v>100</v>
      </c>
      <c r="F65" s="26">
        <v>648450</v>
      </c>
      <c r="G65" s="48">
        <v>-22721.58</v>
      </c>
      <c r="H65" s="26">
        <v>625728.42</v>
      </c>
      <c r="I65" s="26">
        <v>625728.42</v>
      </c>
    </row>
    <row r="66" spans="1:9" ht="41.25" customHeight="1">
      <c r="A66" s="6" t="s">
        <v>105</v>
      </c>
      <c r="B66" s="101" t="s">
        <v>57</v>
      </c>
      <c r="C66" s="101" t="s">
        <v>31</v>
      </c>
      <c r="D66" s="111">
        <v>4090000270</v>
      </c>
      <c r="E66" s="103">
        <v>200</v>
      </c>
      <c r="F66" s="26">
        <v>129713</v>
      </c>
      <c r="G66" s="48"/>
      <c r="H66" s="26">
        <v>129713</v>
      </c>
      <c r="I66" s="26">
        <v>129713</v>
      </c>
    </row>
    <row r="67" spans="1:9" ht="27" customHeight="1">
      <c r="A67" s="90" t="s">
        <v>4</v>
      </c>
      <c r="B67" s="19" t="s">
        <v>5</v>
      </c>
      <c r="C67" s="101"/>
      <c r="D67" s="111"/>
      <c r="E67" s="111"/>
      <c r="F67" s="25" t="e">
        <f>F68+F69+F71+F72+F74+F75+F76+F77+F78+F79+F80+F81+F85+#REF!+#REF!+#REF!+#REF!+#REF!+F87+F88+F89+F91+F92+F93+F95+F96+F97+F98+F99+F100+F101+F102+F103+F104+F105+F106+F107+F108+F109+F110+F112+F113+F114+F115+F116+F117+F83+F84+F94+F90+F86+F73+F118+F82+F70</f>
        <v>#REF!</v>
      </c>
      <c r="G67" s="25" t="e">
        <f>G68+G69+G71+G72+G74+G75+G76+G77+G78+G79+G80+G81+G85+#REF!+#REF!+#REF!+#REF!+#REF!+G87+G88+G89+G91+G92+G93+G95+G96+G97+G98+G99+G100+G101+G102+G103+G104+G105+G106+G107+G108+G109+G110+G112+G113+G114+G115+G116+G117+G83+G84+G94+G90+G86+G73+G118+G82+G70</f>
        <v>#REF!</v>
      </c>
      <c r="H67" s="25">
        <f>H68+H69+H71+H72+H74+H75+H76+H77+H78+H79+H80+H81+H85+H87+H88+H89+H91+H92+H93+H95+H96+H97+H98+H99+H100+H101+H102+H103+H104+H105+H106+H107+H108+H109+H110+H112+H113+H114+H115+H116+H117+H83+H84+H94+H90+H86+H73+H118+H82+H70</f>
        <v>65439819.819999985</v>
      </c>
      <c r="I67" s="25">
        <f>I68+I69+I71+I72+I74+I75+I76+I77+I78+I79+I80+I81+I85+I87+I88+I89+I91+I92+I93+I95+I96+I97+I98+I99+I100+I101+I102+I103+I104+I105+I106+I107+I108+I109+I110+I112+I113+I114+I115+I116+I117+I83+I84+I94+I90+I86+I73+I118+I82+I70</f>
        <v>60276607.199999996</v>
      </c>
    </row>
    <row r="68" spans="1:9" ht="63.75">
      <c r="A68" s="6" t="s">
        <v>82</v>
      </c>
      <c r="B68" s="101" t="s">
        <v>5</v>
      </c>
      <c r="C68" s="101" t="s">
        <v>33</v>
      </c>
      <c r="D68" s="111">
        <v>4190000290</v>
      </c>
      <c r="E68" s="103">
        <v>100</v>
      </c>
      <c r="F68" s="26">
        <v>4475495</v>
      </c>
      <c r="G68" s="48">
        <v>60299.66</v>
      </c>
      <c r="H68" s="26">
        <v>4535794.66</v>
      </c>
      <c r="I68" s="26">
        <v>4535782.78</v>
      </c>
    </row>
    <row r="69" spans="1:9" ht="40.5" customHeight="1">
      <c r="A69" s="6" t="s">
        <v>108</v>
      </c>
      <c r="B69" s="101" t="s">
        <v>5</v>
      </c>
      <c r="C69" s="101" t="s">
        <v>33</v>
      </c>
      <c r="D69" s="111">
        <v>4190000290</v>
      </c>
      <c r="E69" s="103">
        <v>200</v>
      </c>
      <c r="F69" s="26">
        <v>223813</v>
      </c>
      <c r="G69" s="48"/>
      <c r="H69" s="26">
        <v>223813</v>
      </c>
      <c r="I69" s="26">
        <v>223784.5</v>
      </c>
    </row>
    <row r="70" spans="1:9" ht="40.5" customHeight="1">
      <c r="A70" s="6" t="s">
        <v>574</v>
      </c>
      <c r="B70" s="101" t="s">
        <v>5</v>
      </c>
      <c r="C70" s="101" t="s">
        <v>33</v>
      </c>
      <c r="D70" s="111">
        <v>4190000290</v>
      </c>
      <c r="E70" s="103">
        <v>300</v>
      </c>
      <c r="F70" s="26">
        <v>8000</v>
      </c>
      <c r="G70" s="48"/>
      <c r="H70" s="26">
        <v>8000</v>
      </c>
      <c r="I70" s="26">
        <v>8000</v>
      </c>
    </row>
    <row r="71" spans="1:9" ht="25.5">
      <c r="A71" s="6" t="s">
        <v>83</v>
      </c>
      <c r="B71" s="101" t="s">
        <v>5</v>
      </c>
      <c r="C71" s="101" t="s">
        <v>33</v>
      </c>
      <c r="D71" s="111">
        <v>4190000290</v>
      </c>
      <c r="E71" s="103">
        <v>800</v>
      </c>
      <c r="F71" s="26">
        <v>0</v>
      </c>
      <c r="G71" s="48"/>
      <c r="H71" s="26">
        <v>0</v>
      </c>
      <c r="I71" s="26"/>
    </row>
    <row r="72" spans="1:9" ht="25.5">
      <c r="A72" s="6" t="s">
        <v>84</v>
      </c>
      <c r="B72" s="101" t="s">
        <v>5</v>
      </c>
      <c r="C72" s="101" t="s">
        <v>34</v>
      </c>
      <c r="D72" s="111">
        <v>4290020090</v>
      </c>
      <c r="E72" s="103">
        <v>800</v>
      </c>
      <c r="F72" s="26">
        <v>190197.68</v>
      </c>
      <c r="G72" s="48">
        <v>3872195</v>
      </c>
      <c r="H72" s="26">
        <v>4062392.68</v>
      </c>
      <c r="I72" s="26"/>
    </row>
    <row r="73" spans="1:9" ht="27.75" customHeight="1">
      <c r="A73" s="6" t="s">
        <v>346</v>
      </c>
      <c r="B73" s="101" t="s">
        <v>5</v>
      </c>
      <c r="C73" s="101" t="s">
        <v>35</v>
      </c>
      <c r="D73" s="49" t="s">
        <v>552</v>
      </c>
      <c r="E73" s="103">
        <v>200</v>
      </c>
      <c r="F73" s="26">
        <v>584662.3</v>
      </c>
      <c r="G73" s="48"/>
      <c r="H73" s="26">
        <v>584662.3</v>
      </c>
      <c r="I73" s="26">
        <v>584662.3</v>
      </c>
    </row>
    <row r="74" spans="1:9" ht="53.25" customHeight="1">
      <c r="A74" s="6" t="s">
        <v>309</v>
      </c>
      <c r="B74" s="101" t="s">
        <v>5</v>
      </c>
      <c r="C74" s="101" t="s">
        <v>35</v>
      </c>
      <c r="D74" s="49" t="s">
        <v>377</v>
      </c>
      <c r="E74" s="103">
        <v>200</v>
      </c>
      <c r="F74" s="26">
        <v>270000</v>
      </c>
      <c r="G74" s="48"/>
      <c r="H74" s="26">
        <v>270000</v>
      </c>
      <c r="I74" s="26">
        <v>270000</v>
      </c>
    </row>
    <row r="75" spans="1:9" ht="78.75" customHeight="1">
      <c r="A75" s="6" t="s">
        <v>10</v>
      </c>
      <c r="B75" s="101" t="s">
        <v>5</v>
      </c>
      <c r="C75" s="101" t="s">
        <v>439</v>
      </c>
      <c r="D75" s="111">
        <v>4290000300</v>
      </c>
      <c r="E75" s="103">
        <v>100</v>
      </c>
      <c r="F75" s="26">
        <v>3974042.87</v>
      </c>
      <c r="G75" s="48">
        <v>-989.79</v>
      </c>
      <c r="H75" s="26">
        <v>3973053.08</v>
      </c>
      <c r="I75" s="26">
        <v>3973053.08</v>
      </c>
    </row>
    <row r="76" spans="1:9" ht="55.5" customHeight="1">
      <c r="A76" s="6" t="s">
        <v>110</v>
      </c>
      <c r="B76" s="101" t="s">
        <v>5</v>
      </c>
      <c r="C76" s="101" t="s">
        <v>439</v>
      </c>
      <c r="D76" s="111">
        <v>4290000300</v>
      </c>
      <c r="E76" s="103">
        <v>200</v>
      </c>
      <c r="F76" s="26">
        <v>3170702.74</v>
      </c>
      <c r="G76" s="48">
        <v>-2437.39</v>
      </c>
      <c r="H76" s="26">
        <v>3168265.35</v>
      </c>
      <c r="I76" s="26">
        <v>3168265.35</v>
      </c>
    </row>
    <row r="77" spans="1:9" ht="38.25">
      <c r="A77" s="6" t="s">
        <v>11</v>
      </c>
      <c r="B77" s="101" t="s">
        <v>5</v>
      </c>
      <c r="C77" s="101" t="s">
        <v>439</v>
      </c>
      <c r="D77" s="111">
        <v>4290000300</v>
      </c>
      <c r="E77" s="103">
        <v>800</v>
      </c>
      <c r="F77" s="26">
        <v>9847.39</v>
      </c>
      <c r="G77" s="48"/>
      <c r="H77" s="26">
        <v>9847.39</v>
      </c>
      <c r="I77" s="26">
        <v>9847.39</v>
      </c>
    </row>
    <row r="78" spans="1:9" ht="66" customHeight="1">
      <c r="A78" s="6" t="s">
        <v>264</v>
      </c>
      <c r="B78" s="101" t="s">
        <v>5</v>
      </c>
      <c r="C78" s="101" t="s">
        <v>439</v>
      </c>
      <c r="D78" s="101" t="s">
        <v>266</v>
      </c>
      <c r="E78" s="103">
        <v>100</v>
      </c>
      <c r="F78" s="26">
        <v>612428.13</v>
      </c>
      <c r="G78" s="48"/>
      <c r="H78" s="26">
        <v>612428.13</v>
      </c>
      <c r="I78" s="26">
        <v>612428.13</v>
      </c>
    </row>
    <row r="79" spans="1:9" ht="68.25" customHeight="1">
      <c r="A79" s="6" t="s">
        <v>265</v>
      </c>
      <c r="B79" s="101" t="s">
        <v>5</v>
      </c>
      <c r="C79" s="101" t="s">
        <v>439</v>
      </c>
      <c r="D79" s="101" t="s">
        <v>267</v>
      </c>
      <c r="E79" s="103">
        <v>100</v>
      </c>
      <c r="F79" s="26">
        <v>474871</v>
      </c>
      <c r="G79" s="48"/>
      <c r="H79" s="26">
        <v>474871</v>
      </c>
      <c r="I79" s="26">
        <v>474871</v>
      </c>
    </row>
    <row r="80" spans="1:9" ht="66.75" customHeight="1">
      <c r="A80" s="6" t="s">
        <v>597</v>
      </c>
      <c r="B80" s="101" t="s">
        <v>5</v>
      </c>
      <c r="C80" s="101" t="s">
        <v>439</v>
      </c>
      <c r="D80" s="111">
        <v>4290008100</v>
      </c>
      <c r="E80" s="103">
        <v>500</v>
      </c>
      <c r="F80" s="26">
        <v>1583500</v>
      </c>
      <c r="G80" s="48"/>
      <c r="H80" s="26">
        <v>1583500</v>
      </c>
      <c r="I80" s="26">
        <v>1027068</v>
      </c>
    </row>
    <row r="81" spans="1:9" ht="38.25">
      <c r="A81" s="6" t="s">
        <v>465</v>
      </c>
      <c r="B81" s="101" t="s">
        <v>5</v>
      </c>
      <c r="C81" s="101" t="s">
        <v>39</v>
      </c>
      <c r="D81" s="111">
        <v>2710108010</v>
      </c>
      <c r="E81" s="103">
        <v>500</v>
      </c>
      <c r="F81" s="26">
        <v>6309388</v>
      </c>
      <c r="G81" s="48"/>
      <c r="H81" s="26">
        <v>6309388</v>
      </c>
      <c r="I81" s="26">
        <v>6304062</v>
      </c>
    </row>
    <row r="82" spans="1:9" ht="76.5">
      <c r="A82" s="6" t="s">
        <v>573</v>
      </c>
      <c r="B82" s="101" t="s">
        <v>5</v>
      </c>
      <c r="C82" s="101" t="s">
        <v>39</v>
      </c>
      <c r="D82" s="111">
        <v>2740108160</v>
      </c>
      <c r="E82" s="103">
        <v>500</v>
      </c>
      <c r="F82" s="26">
        <v>300000</v>
      </c>
      <c r="G82" s="48"/>
      <c r="H82" s="26">
        <v>300000</v>
      </c>
      <c r="I82" s="26">
        <v>186593.72</v>
      </c>
    </row>
    <row r="83" spans="1:9" ht="41.25" customHeight="1">
      <c r="A83" s="6" t="s">
        <v>551</v>
      </c>
      <c r="B83" s="101" t="s">
        <v>5</v>
      </c>
      <c r="C83" s="101" t="s">
        <v>39</v>
      </c>
      <c r="D83" s="101" t="s">
        <v>543</v>
      </c>
      <c r="E83" s="103">
        <v>500</v>
      </c>
      <c r="F83" s="26">
        <v>600000</v>
      </c>
      <c r="G83" s="48"/>
      <c r="H83" s="26">
        <v>600000</v>
      </c>
      <c r="I83" s="26">
        <v>600000</v>
      </c>
    </row>
    <row r="84" spans="1:9" ht="54" customHeight="1">
      <c r="A84" s="6" t="s">
        <v>541</v>
      </c>
      <c r="B84" s="101" t="s">
        <v>5</v>
      </c>
      <c r="C84" s="101" t="s">
        <v>39</v>
      </c>
      <c r="D84" s="49" t="s">
        <v>542</v>
      </c>
      <c r="E84" s="103">
        <v>500</v>
      </c>
      <c r="F84" s="26">
        <v>200000</v>
      </c>
      <c r="G84" s="48"/>
      <c r="H84" s="26">
        <v>200000</v>
      </c>
      <c r="I84" s="26">
        <v>177990.23</v>
      </c>
    </row>
    <row r="85" spans="1:9" ht="77.25" customHeight="1">
      <c r="A85" s="6" t="s">
        <v>448</v>
      </c>
      <c r="B85" s="101" t="s">
        <v>5</v>
      </c>
      <c r="C85" s="101" t="s">
        <v>40</v>
      </c>
      <c r="D85" s="49" t="s">
        <v>365</v>
      </c>
      <c r="E85" s="103">
        <v>800</v>
      </c>
      <c r="F85" s="26">
        <v>200000</v>
      </c>
      <c r="G85" s="48">
        <v>-11000</v>
      </c>
      <c r="H85" s="26">
        <v>189000</v>
      </c>
      <c r="I85" s="26">
        <v>189000</v>
      </c>
    </row>
    <row r="86" spans="1:9" ht="66" customHeight="1">
      <c r="A86" s="6" t="s">
        <v>555</v>
      </c>
      <c r="B86" s="101" t="s">
        <v>5</v>
      </c>
      <c r="C86" s="101" t="s">
        <v>121</v>
      </c>
      <c r="D86" s="101" t="s">
        <v>545</v>
      </c>
      <c r="E86" s="15">
        <v>800</v>
      </c>
      <c r="F86" s="26">
        <v>640239.62</v>
      </c>
      <c r="G86" s="48"/>
      <c r="H86" s="26">
        <v>640239.62</v>
      </c>
      <c r="I86" s="26">
        <v>640239.62</v>
      </c>
    </row>
    <row r="87" spans="1:9" ht="65.25" customHeight="1">
      <c r="A87" s="6" t="s">
        <v>433</v>
      </c>
      <c r="B87" s="101" t="s">
        <v>5</v>
      </c>
      <c r="C87" s="101" t="s">
        <v>120</v>
      </c>
      <c r="D87" s="101" t="s">
        <v>434</v>
      </c>
      <c r="E87" s="15">
        <v>800</v>
      </c>
      <c r="F87" s="26">
        <v>20293559.23</v>
      </c>
      <c r="G87" s="48"/>
      <c r="H87" s="26">
        <v>20293559.23</v>
      </c>
      <c r="I87" s="26">
        <v>20293559.23</v>
      </c>
    </row>
    <row r="88" spans="1:9" ht="25.5">
      <c r="A88" s="6" t="s">
        <v>491</v>
      </c>
      <c r="B88" s="101" t="s">
        <v>5</v>
      </c>
      <c r="C88" s="101" t="s">
        <v>120</v>
      </c>
      <c r="D88" s="101" t="s">
        <v>488</v>
      </c>
      <c r="E88" s="15">
        <v>500</v>
      </c>
      <c r="F88" s="26">
        <v>30000</v>
      </c>
      <c r="G88" s="48"/>
      <c r="H88" s="26">
        <v>30000</v>
      </c>
      <c r="I88" s="26">
        <v>30000</v>
      </c>
    </row>
    <row r="89" spans="1:9" ht="38.25">
      <c r="A89" s="6" t="s">
        <v>466</v>
      </c>
      <c r="B89" s="101" t="s">
        <v>5</v>
      </c>
      <c r="C89" s="101" t="s">
        <v>120</v>
      </c>
      <c r="D89" s="101" t="s">
        <v>467</v>
      </c>
      <c r="E89" s="103">
        <v>500</v>
      </c>
      <c r="F89" s="26">
        <v>272000</v>
      </c>
      <c r="G89" s="48"/>
      <c r="H89" s="26">
        <v>272000</v>
      </c>
      <c r="I89" s="26">
        <v>272000</v>
      </c>
    </row>
    <row r="90" spans="1:9" ht="51.75" customHeight="1">
      <c r="A90" s="6" t="s">
        <v>541</v>
      </c>
      <c r="B90" s="101" t="s">
        <v>5</v>
      </c>
      <c r="C90" s="101" t="s">
        <v>120</v>
      </c>
      <c r="D90" s="49" t="s">
        <v>542</v>
      </c>
      <c r="E90" s="103">
        <v>500</v>
      </c>
      <c r="F90" s="26">
        <v>99100</v>
      </c>
      <c r="G90" s="48"/>
      <c r="H90" s="26">
        <v>99100</v>
      </c>
      <c r="I90" s="26">
        <v>99100</v>
      </c>
    </row>
    <row r="91" spans="1:9" ht="42.75" customHeight="1">
      <c r="A91" s="6" t="s">
        <v>472</v>
      </c>
      <c r="B91" s="101" t="s">
        <v>5</v>
      </c>
      <c r="C91" s="101" t="s">
        <v>122</v>
      </c>
      <c r="D91" s="101" t="s">
        <v>473</v>
      </c>
      <c r="E91" s="103">
        <v>500</v>
      </c>
      <c r="F91" s="26">
        <v>952900</v>
      </c>
      <c r="G91" s="48"/>
      <c r="H91" s="26">
        <v>952900</v>
      </c>
      <c r="I91" s="26">
        <v>839890</v>
      </c>
    </row>
    <row r="92" spans="1:9" ht="54" customHeight="1">
      <c r="A92" s="6" t="s">
        <v>468</v>
      </c>
      <c r="B92" s="101" t="s">
        <v>5</v>
      </c>
      <c r="C92" s="101" t="s">
        <v>122</v>
      </c>
      <c r="D92" s="101" t="s">
        <v>469</v>
      </c>
      <c r="E92" s="103">
        <v>500</v>
      </c>
      <c r="F92" s="26">
        <v>200000</v>
      </c>
      <c r="G92" s="48"/>
      <c r="H92" s="26">
        <v>200000</v>
      </c>
      <c r="I92" s="26">
        <v>138763.06</v>
      </c>
    </row>
    <row r="93" spans="1:9" ht="63.75">
      <c r="A93" s="6" t="s">
        <v>470</v>
      </c>
      <c r="B93" s="101" t="s">
        <v>5</v>
      </c>
      <c r="C93" s="101" t="s">
        <v>122</v>
      </c>
      <c r="D93" s="101" t="s">
        <v>471</v>
      </c>
      <c r="E93" s="103">
        <v>500</v>
      </c>
      <c r="F93" s="26">
        <v>360600</v>
      </c>
      <c r="G93" s="48"/>
      <c r="H93" s="26">
        <v>360600</v>
      </c>
      <c r="I93" s="26">
        <v>245455.16</v>
      </c>
    </row>
    <row r="94" spans="1:9" ht="51.75" customHeight="1">
      <c r="A94" s="6" t="s">
        <v>541</v>
      </c>
      <c r="B94" s="101" t="s">
        <v>5</v>
      </c>
      <c r="C94" s="101" t="s">
        <v>122</v>
      </c>
      <c r="D94" s="49" t="s">
        <v>542</v>
      </c>
      <c r="E94" s="103">
        <v>500</v>
      </c>
      <c r="F94" s="26">
        <v>904014.7</v>
      </c>
      <c r="G94" s="48"/>
      <c r="H94" s="26">
        <v>904014.7</v>
      </c>
      <c r="I94" s="26">
        <v>867304.45</v>
      </c>
    </row>
    <row r="95" spans="1:9" ht="79.5" customHeight="1">
      <c r="A95" s="6" t="s">
        <v>77</v>
      </c>
      <c r="B95" s="101" t="s">
        <v>5</v>
      </c>
      <c r="C95" s="101" t="s">
        <v>131</v>
      </c>
      <c r="D95" s="49" t="s">
        <v>345</v>
      </c>
      <c r="E95" s="103">
        <v>100</v>
      </c>
      <c r="F95" s="26">
        <v>1346433.15</v>
      </c>
      <c r="G95" s="48"/>
      <c r="H95" s="26">
        <v>1346433.15</v>
      </c>
      <c r="I95" s="26">
        <v>1345144.95</v>
      </c>
    </row>
    <row r="96" spans="1:9" ht="51">
      <c r="A96" s="6" t="s">
        <v>103</v>
      </c>
      <c r="B96" s="101" t="s">
        <v>5</v>
      </c>
      <c r="C96" s="101" t="s">
        <v>131</v>
      </c>
      <c r="D96" s="49" t="s">
        <v>345</v>
      </c>
      <c r="E96" s="103">
        <v>200</v>
      </c>
      <c r="F96" s="26">
        <v>83037.52</v>
      </c>
      <c r="G96" s="48"/>
      <c r="H96" s="26">
        <v>83037.52</v>
      </c>
      <c r="I96" s="26">
        <v>83037.52</v>
      </c>
    </row>
    <row r="97" spans="1:9" ht="103.5" customHeight="1">
      <c r="A97" s="6" t="s">
        <v>427</v>
      </c>
      <c r="B97" s="101" t="s">
        <v>5</v>
      </c>
      <c r="C97" s="101" t="s">
        <v>131</v>
      </c>
      <c r="D97" s="17" t="s">
        <v>428</v>
      </c>
      <c r="E97" s="103">
        <v>100</v>
      </c>
      <c r="F97" s="26">
        <v>50868.33</v>
      </c>
      <c r="G97" s="48"/>
      <c r="H97" s="26">
        <v>50868.33</v>
      </c>
      <c r="I97" s="26">
        <v>50868.33</v>
      </c>
    </row>
    <row r="98" spans="1:9" ht="105" customHeight="1">
      <c r="A98" s="6" t="s">
        <v>429</v>
      </c>
      <c r="B98" s="101" t="s">
        <v>5</v>
      </c>
      <c r="C98" s="101" t="s">
        <v>131</v>
      </c>
      <c r="D98" s="101" t="s">
        <v>430</v>
      </c>
      <c r="E98" s="103">
        <v>100</v>
      </c>
      <c r="F98" s="26">
        <v>457815</v>
      </c>
      <c r="G98" s="48"/>
      <c r="H98" s="26">
        <v>457815</v>
      </c>
      <c r="I98" s="26">
        <v>457815</v>
      </c>
    </row>
    <row r="99" spans="1:9" ht="66.75" customHeight="1">
      <c r="A99" s="6" t="s">
        <v>264</v>
      </c>
      <c r="B99" s="101" t="s">
        <v>5</v>
      </c>
      <c r="C99" s="101" t="s">
        <v>131</v>
      </c>
      <c r="D99" s="101" t="s">
        <v>431</v>
      </c>
      <c r="E99" s="103">
        <v>100</v>
      </c>
      <c r="F99" s="26">
        <v>181003.69</v>
      </c>
      <c r="G99" s="48"/>
      <c r="H99" s="26">
        <v>181003.69</v>
      </c>
      <c r="I99" s="26">
        <v>181003.69</v>
      </c>
    </row>
    <row r="100" spans="1:9" ht="66" customHeight="1">
      <c r="A100" s="6" t="s">
        <v>265</v>
      </c>
      <c r="B100" s="101" t="s">
        <v>5</v>
      </c>
      <c r="C100" s="101" t="s">
        <v>131</v>
      </c>
      <c r="D100" s="101" t="s">
        <v>432</v>
      </c>
      <c r="E100" s="103">
        <v>100</v>
      </c>
      <c r="F100" s="26">
        <v>130166</v>
      </c>
      <c r="G100" s="48"/>
      <c r="H100" s="26">
        <v>130166</v>
      </c>
      <c r="I100" s="26">
        <v>130166</v>
      </c>
    </row>
    <row r="101" spans="1:9" ht="78" customHeight="1">
      <c r="A101" s="6" t="s">
        <v>75</v>
      </c>
      <c r="B101" s="101" t="s">
        <v>5</v>
      </c>
      <c r="C101" s="101" t="s">
        <v>47</v>
      </c>
      <c r="D101" s="49" t="s">
        <v>339</v>
      </c>
      <c r="E101" s="103">
        <v>100</v>
      </c>
      <c r="F101" s="26">
        <v>2041464</v>
      </c>
      <c r="G101" s="48"/>
      <c r="H101" s="26">
        <v>2041464</v>
      </c>
      <c r="I101" s="26">
        <v>2041464</v>
      </c>
    </row>
    <row r="102" spans="1:9" ht="53.25" customHeight="1">
      <c r="A102" s="6" t="s">
        <v>100</v>
      </c>
      <c r="B102" s="101" t="s">
        <v>5</v>
      </c>
      <c r="C102" s="101" t="s">
        <v>47</v>
      </c>
      <c r="D102" s="49" t="s">
        <v>339</v>
      </c>
      <c r="E102" s="103">
        <v>200</v>
      </c>
      <c r="F102" s="26">
        <v>2582164.2</v>
      </c>
      <c r="G102" s="48">
        <v>-72943.67</v>
      </c>
      <c r="H102" s="26">
        <v>2509220.53</v>
      </c>
      <c r="I102" s="26">
        <v>2479017.78</v>
      </c>
    </row>
    <row r="103" spans="1:9" ht="39.75" customHeight="1">
      <c r="A103" s="6" t="s">
        <v>76</v>
      </c>
      <c r="B103" s="101" t="s">
        <v>5</v>
      </c>
      <c r="C103" s="101" t="s">
        <v>47</v>
      </c>
      <c r="D103" s="49" t="s">
        <v>339</v>
      </c>
      <c r="E103" s="103">
        <v>800</v>
      </c>
      <c r="F103" s="26">
        <v>70200</v>
      </c>
      <c r="G103" s="48">
        <v>-1414.42</v>
      </c>
      <c r="H103" s="26">
        <v>68785.58</v>
      </c>
      <c r="I103" s="26">
        <v>68785.58</v>
      </c>
    </row>
    <row r="104" spans="1:9" ht="39.75" customHeight="1">
      <c r="A104" s="6" t="s">
        <v>101</v>
      </c>
      <c r="B104" s="101" t="s">
        <v>5</v>
      </c>
      <c r="C104" s="101" t="s">
        <v>47</v>
      </c>
      <c r="D104" s="101" t="s">
        <v>340</v>
      </c>
      <c r="E104" s="103">
        <v>200</v>
      </c>
      <c r="F104" s="26">
        <v>229950</v>
      </c>
      <c r="G104" s="48">
        <v>571.8</v>
      </c>
      <c r="H104" s="26">
        <v>230521.8</v>
      </c>
      <c r="I104" s="26">
        <v>224264.76</v>
      </c>
    </row>
    <row r="105" spans="1:9" ht="38.25">
      <c r="A105" s="6" t="s">
        <v>102</v>
      </c>
      <c r="B105" s="101" t="s">
        <v>5</v>
      </c>
      <c r="C105" s="101" t="s">
        <v>47</v>
      </c>
      <c r="D105" s="49" t="s">
        <v>341</v>
      </c>
      <c r="E105" s="103">
        <v>200</v>
      </c>
      <c r="F105" s="26">
        <v>439297.8</v>
      </c>
      <c r="G105" s="48">
        <v>-1500.8</v>
      </c>
      <c r="H105" s="26">
        <v>437797</v>
      </c>
      <c r="I105" s="26">
        <v>437797</v>
      </c>
    </row>
    <row r="106" spans="1:9" ht="90.75" customHeight="1">
      <c r="A106" s="6" t="s">
        <v>225</v>
      </c>
      <c r="B106" s="101" t="s">
        <v>5</v>
      </c>
      <c r="C106" s="101" t="s">
        <v>47</v>
      </c>
      <c r="D106" s="101" t="s">
        <v>344</v>
      </c>
      <c r="E106" s="103">
        <v>100</v>
      </c>
      <c r="F106" s="26">
        <v>244943</v>
      </c>
      <c r="G106" s="48"/>
      <c r="H106" s="26">
        <v>244943</v>
      </c>
      <c r="I106" s="26">
        <v>244943</v>
      </c>
    </row>
    <row r="107" spans="1:9" ht="92.25" customHeight="1">
      <c r="A107" s="6" t="s">
        <v>342</v>
      </c>
      <c r="B107" s="101" t="s">
        <v>5</v>
      </c>
      <c r="C107" s="101" t="s">
        <v>47</v>
      </c>
      <c r="D107" s="49" t="s">
        <v>343</v>
      </c>
      <c r="E107" s="103">
        <v>100</v>
      </c>
      <c r="F107" s="26">
        <v>2315044</v>
      </c>
      <c r="G107" s="48"/>
      <c r="H107" s="26">
        <v>2315044</v>
      </c>
      <c r="I107" s="26">
        <v>2315044</v>
      </c>
    </row>
    <row r="108" spans="1:9" ht="65.25" customHeight="1">
      <c r="A108" s="6" t="s">
        <v>264</v>
      </c>
      <c r="B108" s="101" t="s">
        <v>5</v>
      </c>
      <c r="C108" s="101" t="s">
        <v>47</v>
      </c>
      <c r="D108" s="101" t="s">
        <v>425</v>
      </c>
      <c r="E108" s="103">
        <v>100</v>
      </c>
      <c r="F108" s="26">
        <v>312390.4</v>
      </c>
      <c r="G108" s="48"/>
      <c r="H108" s="26">
        <v>312390.4</v>
      </c>
      <c r="I108" s="26">
        <v>312390.4</v>
      </c>
    </row>
    <row r="109" spans="1:9" ht="64.5" customHeight="1">
      <c r="A109" s="6" t="s">
        <v>265</v>
      </c>
      <c r="B109" s="101" t="s">
        <v>5</v>
      </c>
      <c r="C109" s="101" t="s">
        <v>47</v>
      </c>
      <c r="D109" s="101" t="s">
        <v>426</v>
      </c>
      <c r="E109" s="103">
        <v>100</v>
      </c>
      <c r="F109" s="26">
        <v>278915.31</v>
      </c>
      <c r="G109" s="48"/>
      <c r="H109" s="26">
        <v>278915.31</v>
      </c>
      <c r="I109" s="26">
        <v>278915.31</v>
      </c>
    </row>
    <row r="110" spans="1:9" ht="77.25" customHeight="1">
      <c r="A110" s="6" t="s">
        <v>224</v>
      </c>
      <c r="B110" s="101" t="s">
        <v>5</v>
      </c>
      <c r="C110" s="101" t="s">
        <v>47</v>
      </c>
      <c r="D110" s="103">
        <v>2210400200</v>
      </c>
      <c r="E110" s="103">
        <v>100</v>
      </c>
      <c r="F110" s="27">
        <v>1779466</v>
      </c>
      <c r="G110" s="48"/>
      <c r="H110" s="26">
        <v>1779466</v>
      </c>
      <c r="I110" s="26">
        <v>1779466</v>
      </c>
    </row>
    <row r="111" spans="1:9" ht="54.75" customHeight="1" hidden="1">
      <c r="A111" s="6" t="s">
        <v>224</v>
      </c>
      <c r="B111" s="101" t="s">
        <v>5</v>
      </c>
      <c r="C111" s="101" t="s">
        <v>47</v>
      </c>
      <c r="D111" s="101" t="s">
        <v>363</v>
      </c>
      <c r="E111" s="103">
        <v>100</v>
      </c>
      <c r="F111" s="26">
        <v>1453100</v>
      </c>
      <c r="G111" s="48"/>
      <c r="H111" s="26">
        <f>F111+G111</f>
        <v>1453100</v>
      </c>
      <c r="I111" s="26"/>
    </row>
    <row r="112" spans="1:9" ht="52.5" customHeight="1">
      <c r="A112" s="6" t="s">
        <v>505</v>
      </c>
      <c r="B112" s="101" t="s">
        <v>5</v>
      </c>
      <c r="C112" s="101" t="s">
        <v>47</v>
      </c>
      <c r="D112" s="101" t="s">
        <v>363</v>
      </c>
      <c r="E112" s="103">
        <v>200</v>
      </c>
      <c r="F112" s="26">
        <v>623302.58</v>
      </c>
      <c r="G112" s="48">
        <v>-1178.68</v>
      </c>
      <c r="H112" s="26">
        <v>622123.9</v>
      </c>
      <c r="I112" s="26">
        <v>582712.36</v>
      </c>
    </row>
    <row r="113" spans="1:9" ht="42.75" customHeight="1">
      <c r="A113" s="6" t="s">
        <v>506</v>
      </c>
      <c r="B113" s="101" t="s">
        <v>5</v>
      </c>
      <c r="C113" s="101" t="s">
        <v>47</v>
      </c>
      <c r="D113" s="101" t="s">
        <v>490</v>
      </c>
      <c r="E113" s="103">
        <v>200</v>
      </c>
      <c r="F113" s="26">
        <v>108613.13</v>
      </c>
      <c r="G113" s="48"/>
      <c r="H113" s="26">
        <v>108613.13</v>
      </c>
      <c r="I113" s="26">
        <v>108613.13</v>
      </c>
    </row>
    <row r="114" spans="1:9" ht="51">
      <c r="A114" s="6" t="s">
        <v>463</v>
      </c>
      <c r="B114" s="101" t="s">
        <v>5</v>
      </c>
      <c r="C114" s="101" t="s">
        <v>47</v>
      </c>
      <c r="D114" s="101" t="s">
        <v>464</v>
      </c>
      <c r="E114" s="103">
        <v>500</v>
      </c>
      <c r="F114" s="26">
        <v>456142</v>
      </c>
      <c r="G114" s="48"/>
      <c r="H114" s="26">
        <v>456142</v>
      </c>
      <c r="I114" s="26">
        <v>456142</v>
      </c>
    </row>
    <row r="115" spans="1:9" ht="42" customHeight="1">
      <c r="A115" s="6" t="s">
        <v>358</v>
      </c>
      <c r="B115" s="101" t="s">
        <v>5</v>
      </c>
      <c r="C115" s="101" t="s">
        <v>47</v>
      </c>
      <c r="D115" s="101" t="s">
        <v>380</v>
      </c>
      <c r="E115" s="103">
        <v>200</v>
      </c>
      <c r="F115" s="26">
        <v>30000</v>
      </c>
      <c r="G115" s="48"/>
      <c r="H115" s="26">
        <v>30000</v>
      </c>
      <c r="I115" s="26">
        <v>30000</v>
      </c>
    </row>
    <row r="116" spans="1:9" ht="56.25" customHeight="1">
      <c r="A116" s="6" t="s">
        <v>532</v>
      </c>
      <c r="B116" s="101" t="s">
        <v>5</v>
      </c>
      <c r="C116" s="101" t="s">
        <v>47</v>
      </c>
      <c r="D116" s="49" t="s">
        <v>530</v>
      </c>
      <c r="E116" s="103">
        <v>200</v>
      </c>
      <c r="F116" s="26">
        <v>34729.29</v>
      </c>
      <c r="G116" s="48"/>
      <c r="H116" s="26">
        <v>34729.29</v>
      </c>
      <c r="I116" s="26">
        <v>34729.29</v>
      </c>
    </row>
    <row r="117" spans="1:9" ht="40.5" customHeight="1">
      <c r="A117" s="6" t="s">
        <v>541</v>
      </c>
      <c r="B117" s="101" t="s">
        <v>5</v>
      </c>
      <c r="C117" s="101" t="s">
        <v>47</v>
      </c>
      <c r="D117" s="49" t="s">
        <v>542</v>
      </c>
      <c r="E117" s="103">
        <v>500</v>
      </c>
      <c r="F117" s="26">
        <v>262911.05</v>
      </c>
      <c r="G117" s="48"/>
      <c r="H117" s="26">
        <v>262911.05</v>
      </c>
      <c r="I117" s="26">
        <v>262584.1</v>
      </c>
    </row>
    <row r="118" spans="1:9" ht="42.75" customHeight="1">
      <c r="A118" s="6" t="s">
        <v>541</v>
      </c>
      <c r="B118" s="101" t="s">
        <v>5</v>
      </c>
      <c r="C118" s="101" t="s">
        <v>270</v>
      </c>
      <c r="D118" s="49" t="s">
        <v>542</v>
      </c>
      <c r="E118" s="103">
        <v>500</v>
      </c>
      <c r="F118" s="26">
        <v>600000</v>
      </c>
      <c r="G118" s="48"/>
      <c r="H118" s="26">
        <v>600000</v>
      </c>
      <c r="I118" s="26">
        <v>599983</v>
      </c>
    </row>
    <row r="119" spans="1:9" ht="26.25" customHeight="1">
      <c r="A119" s="90" t="s">
        <v>61</v>
      </c>
      <c r="B119" s="19" t="s">
        <v>6</v>
      </c>
      <c r="C119" s="101"/>
      <c r="D119" s="101"/>
      <c r="E119" s="111"/>
      <c r="F119" s="25" t="e">
        <f>F120+F121+F124+F125+F126+F127+F128+F129+F130+F131+F132+F133+F134+F135+F138+F139+F140+F141+F142+F143+F148+F149+F150+F151+F152+F153+F154+F155+F156+#REF!+#REF!+F161+F162+F163+F164+F165+F166+F167+F169+F170+F172+F173+F175+F177+F179+F181+F183+F187+F188+F189+F190+F191+#REF!+F192+F193+F194+F195+F196+F197+F198+F199+F200+F201+F202+F203+F205+F206+#REF!+F207+F208+F209+F210+F211+F212+F213+F215+F204+F159+F160+F137+F168+#REF!+#REF!+F171+F174+F176+F178+F180+F182+F184+F186+F214+F216+F185+#REF!+#REF!+F122+F123+F144+F145+F146+F147+F157+F158</f>
        <v>#REF!</v>
      </c>
      <c r="G119" s="25" t="e">
        <f>G120+G121+G124+G125+G126+G127+G128+G129+G130+G131+G132+G133+G134+G135+G138+G139+G140+G141+G142+G143+G148+G149+G150+G151+G152+G153+G154+G155+G156+#REF!+#REF!+G161+G162+G163+G164+G165+G166+G167+G169+G170+G172+G173+G175+G177+G179+G181+G183+G187+G188+G189+G190+G191+#REF!+G192+G193+G194+G195+G196+G197+G198+G199+G200+G201+G202+G203+G205+G206+#REF!+G207+G208+G209+G210+G211+G212+G213+G215+G204+G159+G160+G137+G168+#REF!+#REF!+G171+G174+G176+G178+G180+G182+G184+G186+G214+G216+G185+#REF!+#REF!+G122+G123+G144+G145+G146+G147+G157+G158</f>
        <v>#REF!</v>
      </c>
      <c r="H119" s="25">
        <f>H120+H121+H124+H125+H126+H127+H128+H129+H130+H131+H132+H133+H134+H135+H138+H139+H140+H141+H142+H143+H148+H149+H150+H151+H152+H153+H154+H155+H156+H161+H162+H163+H164+H165+H166+H167+H169+H170+H172+H173+H175+H177+H179+H181+H183+H187+H188+H189+H190+H191+H192+H193+H194+H195+H196+H197+H198+H199+H200+H201+H202+H203+H205+H206+H207+H208+H209+H210+H211+H212+H213+H215+H204+H159+H160+H137+H168+H171+H174+H176+H178+H180+H182+H184+H186+H214+H216+H185+H122+H123+H144+H145+H146+H147+H157+H158</f>
        <v>165427177.59000006</v>
      </c>
      <c r="I119" s="25">
        <f>I120+I121+I124+I125+I126+I127+I128+I129+I130+I131+I132+I133+I134+I135+I138+I139+I140+I141+I142+I143+I148+I149+I150+I151+I152+I153+I154+I155+I156+I161+I162+I163+I164+I165+I166+I167+I169+I170+I172+I173+I175+I177+I179+I181+I183+I187+I188+I189+I190+I191+I192+I193+I194+I195+I196+I197+I198+I199+I200+I201+I202+I203+I205+I206+I207+I208+I209+I210+I211+I212+I213+I215+I204+I159+I160+I137+I168+I171+I174+I176+I178+I180+I182+I184+I186+I214+I216+I185+I122+I123+I144+I145+I146+I147+I157+I158</f>
        <v>163551367.50000006</v>
      </c>
    </row>
    <row r="120" spans="1:9" ht="38.25">
      <c r="A120" s="6" t="s">
        <v>486</v>
      </c>
      <c r="B120" s="101" t="s">
        <v>6</v>
      </c>
      <c r="C120" s="101" t="s">
        <v>42</v>
      </c>
      <c r="D120" s="101" t="s">
        <v>487</v>
      </c>
      <c r="E120" s="111">
        <v>200</v>
      </c>
      <c r="F120" s="26">
        <v>745000</v>
      </c>
      <c r="G120" s="48"/>
      <c r="H120" s="26">
        <v>745000</v>
      </c>
      <c r="I120" s="26">
        <v>744364.67</v>
      </c>
    </row>
    <row r="121" spans="1:9" ht="41.25" customHeight="1">
      <c r="A121" s="6" t="s">
        <v>316</v>
      </c>
      <c r="B121" s="101" t="s">
        <v>6</v>
      </c>
      <c r="C121" s="101" t="s">
        <v>42</v>
      </c>
      <c r="D121" s="101" t="s">
        <v>317</v>
      </c>
      <c r="E121" s="103">
        <v>200</v>
      </c>
      <c r="F121" s="26">
        <v>399359.49</v>
      </c>
      <c r="G121" s="48"/>
      <c r="H121" s="26">
        <v>399359.49</v>
      </c>
      <c r="I121" s="26">
        <v>399358.64</v>
      </c>
    </row>
    <row r="122" spans="1:9" ht="78" customHeight="1">
      <c r="A122" s="6" t="s">
        <v>575</v>
      </c>
      <c r="B122" s="101" t="s">
        <v>6</v>
      </c>
      <c r="C122" s="101" t="s">
        <v>42</v>
      </c>
      <c r="D122" s="101" t="s">
        <v>577</v>
      </c>
      <c r="E122" s="103">
        <v>200</v>
      </c>
      <c r="F122" s="26">
        <v>1241990</v>
      </c>
      <c r="G122" s="48">
        <v>-800</v>
      </c>
      <c r="H122" s="26">
        <v>1241190</v>
      </c>
      <c r="I122" s="26">
        <v>1241190</v>
      </c>
    </row>
    <row r="123" spans="1:9" ht="78" customHeight="1">
      <c r="A123" s="6" t="s">
        <v>576</v>
      </c>
      <c r="B123" s="101" t="s">
        <v>6</v>
      </c>
      <c r="C123" s="101" t="s">
        <v>42</v>
      </c>
      <c r="D123" s="101" t="s">
        <v>578</v>
      </c>
      <c r="E123" s="103">
        <v>200</v>
      </c>
      <c r="F123" s="26">
        <v>22.65</v>
      </c>
      <c r="G123" s="48">
        <v>-22.65</v>
      </c>
      <c r="H123" s="26">
        <v>0</v>
      </c>
      <c r="I123" s="26"/>
    </row>
    <row r="124" spans="1:9" ht="45" customHeight="1">
      <c r="A124" s="6" t="s">
        <v>450</v>
      </c>
      <c r="B124" s="101" t="s">
        <v>6</v>
      </c>
      <c r="C124" s="101" t="s">
        <v>42</v>
      </c>
      <c r="D124" s="101" t="s">
        <v>449</v>
      </c>
      <c r="E124" s="103">
        <v>200</v>
      </c>
      <c r="F124" s="26">
        <v>606060.61</v>
      </c>
      <c r="G124" s="48"/>
      <c r="H124" s="26">
        <v>606060.61</v>
      </c>
      <c r="I124" s="26">
        <v>606060.61</v>
      </c>
    </row>
    <row r="125" spans="1:9" ht="42.75" customHeight="1">
      <c r="A125" s="6" t="s">
        <v>579</v>
      </c>
      <c r="B125" s="101" t="s">
        <v>6</v>
      </c>
      <c r="C125" s="101" t="s">
        <v>42</v>
      </c>
      <c r="D125" s="101" t="s">
        <v>482</v>
      </c>
      <c r="E125" s="103">
        <v>200</v>
      </c>
      <c r="F125" s="26">
        <v>1129426.18</v>
      </c>
      <c r="G125" s="48"/>
      <c r="H125" s="26">
        <v>1129426.18</v>
      </c>
      <c r="I125" s="26">
        <v>1129426.18</v>
      </c>
    </row>
    <row r="126" spans="1:9" ht="106.5" customHeight="1">
      <c r="A126" s="6" t="s">
        <v>382</v>
      </c>
      <c r="B126" s="101" t="s">
        <v>6</v>
      </c>
      <c r="C126" s="101" t="s">
        <v>42</v>
      </c>
      <c r="D126" s="44" t="s">
        <v>318</v>
      </c>
      <c r="E126" s="45">
        <v>200</v>
      </c>
      <c r="F126" s="98">
        <v>51890</v>
      </c>
      <c r="G126" s="48"/>
      <c r="H126" s="26">
        <v>51890</v>
      </c>
      <c r="I126" s="26">
        <v>51890</v>
      </c>
    </row>
    <row r="127" spans="1:9" ht="30.75" customHeight="1">
      <c r="A127" s="6" t="s">
        <v>97</v>
      </c>
      <c r="B127" s="101" t="s">
        <v>6</v>
      </c>
      <c r="C127" s="101" t="s">
        <v>42</v>
      </c>
      <c r="D127" s="101" t="s">
        <v>323</v>
      </c>
      <c r="E127" s="103">
        <v>200</v>
      </c>
      <c r="F127" s="26">
        <v>1109684.86</v>
      </c>
      <c r="G127" s="48"/>
      <c r="H127" s="26">
        <v>1109684.86</v>
      </c>
      <c r="I127" s="26">
        <v>1053291.66</v>
      </c>
    </row>
    <row r="128" spans="1:9" ht="82.5" customHeight="1">
      <c r="A128" s="6" t="s">
        <v>66</v>
      </c>
      <c r="B128" s="101" t="s">
        <v>6</v>
      </c>
      <c r="C128" s="101" t="s">
        <v>42</v>
      </c>
      <c r="D128" s="101" t="s">
        <v>321</v>
      </c>
      <c r="E128" s="103">
        <v>100</v>
      </c>
      <c r="F128" s="26">
        <v>1580915.93</v>
      </c>
      <c r="G128" s="48"/>
      <c r="H128" s="26">
        <v>1580915.93</v>
      </c>
      <c r="I128" s="26">
        <v>1579469.71</v>
      </c>
    </row>
    <row r="129" spans="1:9" ht="40.5" customHeight="1">
      <c r="A129" s="6" t="s">
        <v>95</v>
      </c>
      <c r="B129" s="101" t="s">
        <v>6</v>
      </c>
      <c r="C129" s="101" t="s">
        <v>42</v>
      </c>
      <c r="D129" s="100" t="s">
        <v>321</v>
      </c>
      <c r="E129" s="103">
        <v>200</v>
      </c>
      <c r="F129" s="26">
        <v>4538829.18</v>
      </c>
      <c r="G129" s="48"/>
      <c r="H129" s="26">
        <v>4538829.18</v>
      </c>
      <c r="I129" s="26">
        <v>4451864.24</v>
      </c>
    </row>
    <row r="130" spans="1:9" ht="40.5" customHeight="1">
      <c r="A130" s="6" t="s">
        <v>67</v>
      </c>
      <c r="B130" s="101" t="s">
        <v>6</v>
      </c>
      <c r="C130" s="101" t="s">
        <v>42</v>
      </c>
      <c r="D130" s="101" t="s">
        <v>321</v>
      </c>
      <c r="E130" s="103">
        <v>800</v>
      </c>
      <c r="F130" s="26">
        <v>249622.65</v>
      </c>
      <c r="G130" s="48"/>
      <c r="H130" s="26">
        <v>249622.65</v>
      </c>
      <c r="I130" s="26">
        <v>249507.76</v>
      </c>
    </row>
    <row r="131" spans="1:9" ht="64.5" customHeight="1">
      <c r="A131" s="6" t="s">
        <v>264</v>
      </c>
      <c r="B131" s="101" t="s">
        <v>6</v>
      </c>
      <c r="C131" s="101" t="s">
        <v>42</v>
      </c>
      <c r="D131" s="101" t="s">
        <v>324</v>
      </c>
      <c r="E131" s="103">
        <v>100</v>
      </c>
      <c r="F131" s="26">
        <v>993188.25</v>
      </c>
      <c r="G131" s="48"/>
      <c r="H131" s="26">
        <v>993188.25</v>
      </c>
      <c r="I131" s="26">
        <v>993188.25</v>
      </c>
    </row>
    <row r="132" spans="1:9" ht="64.5" customHeight="1">
      <c r="A132" s="6" t="s">
        <v>265</v>
      </c>
      <c r="B132" s="101" t="s">
        <v>6</v>
      </c>
      <c r="C132" s="101" t="s">
        <v>42</v>
      </c>
      <c r="D132" s="101" t="s">
        <v>325</v>
      </c>
      <c r="E132" s="103">
        <v>100</v>
      </c>
      <c r="F132" s="26">
        <v>151215.37</v>
      </c>
      <c r="G132" s="48"/>
      <c r="H132" s="26">
        <v>151215.37</v>
      </c>
      <c r="I132" s="26">
        <v>151215.37</v>
      </c>
    </row>
    <row r="133" spans="1:9" ht="38.25">
      <c r="A133" s="6" t="s">
        <v>96</v>
      </c>
      <c r="B133" s="101" t="s">
        <v>6</v>
      </c>
      <c r="C133" s="101" t="s">
        <v>42</v>
      </c>
      <c r="D133" s="101" t="s">
        <v>322</v>
      </c>
      <c r="E133" s="103">
        <v>200</v>
      </c>
      <c r="F133" s="26">
        <v>1299988</v>
      </c>
      <c r="G133" s="48">
        <v>-287082.66</v>
      </c>
      <c r="H133" s="26">
        <v>1012905.34</v>
      </c>
      <c r="I133" s="26">
        <v>1012905.34</v>
      </c>
    </row>
    <row r="134" spans="1:9" ht="119.25" customHeight="1">
      <c r="A134" s="6" t="s">
        <v>386</v>
      </c>
      <c r="B134" s="101" t="s">
        <v>6</v>
      </c>
      <c r="C134" s="101" t="s">
        <v>42</v>
      </c>
      <c r="D134" s="101" t="s">
        <v>333</v>
      </c>
      <c r="E134" s="103">
        <v>100</v>
      </c>
      <c r="F134" s="26">
        <v>9701185</v>
      </c>
      <c r="G134" s="48"/>
      <c r="H134" s="26">
        <v>9701185</v>
      </c>
      <c r="I134" s="26">
        <v>9701185</v>
      </c>
    </row>
    <row r="135" spans="1:9" ht="92.25" customHeight="1">
      <c r="A135" s="6" t="s">
        <v>387</v>
      </c>
      <c r="B135" s="101" t="s">
        <v>6</v>
      </c>
      <c r="C135" s="101" t="s">
        <v>42</v>
      </c>
      <c r="D135" s="101" t="s">
        <v>333</v>
      </c>
      <c r="E135" s="103">
        <v>200</v>
      </c>
      <c r="F135" s="26">
        <v>48678</v>
      </c>
      <c r="G135" s="48"/>
      <c r="H135" s="26">
        <v>48678</v>
      </c>
      <c r="I135" s="26">
        <v>48678</v>
      </c>
    </row>
    <row r="136" spans="1:9" ht="9.75" customHeight="1" hidden="1">
      <c r="A136" s="6" t="s">
        <v>264</v>
      </c>
      <c r="B136" s="101" t="s">
        <v>6</v>
      </c>
      <c r="C136" s="101" t="s">
        <v>42</v>
      </c>
      <c r="D136" s="101" t="s">
        <v>324</v>
      </c>
      <c r="E136" s="103">
        <v>100</v>
      </c>
      <c r="F136" s="26">
        <v>461286</v>
      </c>
      <c r="G136" s="48"/>
      <c r="H136" s="26">
        <f>F136+G136</f>
        <v>461286</v>
      </c>
      <c r="I136" s="26"/>
    </row>
    <row r="137" spans="1:9" ht="42" customHeight="1">
      <c r="A137" s="6" t="s">
        <v>461</v>
      </c>
      <c r="B137" s="101" t="s">
        <v>6</v>
      </c>
      <c r="C137" s="101" t="s">
        <v>42</v>
      </c>
      <c r="D137" s="101" t="s">
        <v>462</v>
      </c>
      <c r="E137" s="103">
        <v>200</v>
      </c>
      <c r="F137" s="26">
        <v>24000</v>
      </c>
      <c r="G137" s="48">
        <v>-19500</v>
      </c>
      <c r="H137" s="26">
        <v>4500</v>
      </c>
      <c r="I137" s="26">
        <v>4500</v>
      </c>
    </row>
    <row r="138" spans="1:9" ht="38.25">
      <c r="A138" s="6" t="s">
        <v>486</v>
      </c>
      <c r="B138" s="101" t="s">
        <v>6</v>
      </c>
      <c r="C138" s="101" t="s">
        <v>43</v>
      </c>
      <c r="D138" s="101" t="s">
        <v>487</v>
      </c>
      <c r="E138" s="103">
        <v>200</v>
      </c>
      <c r="F138" s="26">
        <v>800000</v>
      </c>
      <c r="G138" s="48"/>
      <c r="H138" s="26">
        <v>800000</v>
      </c>
      <c r="I138" s="26">
        <v>800000</v>
      </c>
    </row>
    <row r="139" spans="1:9" ht="53.25" customHeight="1">
      <c r="A139" s="6" t="s">
        <v>492</v>
      </c>
      <c r="B139" s="101" t="s">
        <v>6</v>
      </c>
      <c r="C139" s="101" t="s">
        <v>43</v>
      </c>
      <c r="D139" s="101" t="s">
        <v>487</v>
      </c>
      <c r="E139" s="103">
        <v>600</v>
      </c>
      <c r="F139" s="26">
        <v>1000000</v>
      </c>
      <c r="G139" s="48"/>
      <c r="H139" s="26">
        <v>1000000</v>
      </c>
      <c r="I139" s="26">
        <v>1000000</v>
      </c>
    </row>
    <row r="140" spans="1:9" ht="38.25">
      <c r="A140" s="6" t="s">
        <v>313</v>
      </c>
      <c r="B140" s="101" t="s">
        <v>6</v>
      </c>
      <c r="C140" s="101" t="s">
        <v>43</v>
      </c>
      <c r="D140" s="101" t="s">
        <v>314</v>
      </c>
      <c r="E140" s="103">
        <v>200</v>
      </c>
      <c r="F140" s="26">
        <v>3242365.55</v>
      </c>
      <c r="G140" s="48"/>
      <c r="H140" s="26">
        <v>3242365.55</v>
      </c>
      <c r="I140" s="26">
        <v>3242282.2</v>
      </c>
    </row>
    <row r="141" spans="1:9" ht="42" customHeight="1">
      <c r="A141" s="6" t="s">
        <v>315</v>
      </c>
      <c r="B141" s="101" t="s">
        <v>6</v>
      </c>
      <c r="C141" s="101" t="s">
        <v>43</v>
      </c>
      <c r="D141" s="101" t="s">
        <v>314</v>
      </c>
      <c r="E141" s="103">
        <v>600</v>
      </c>
      <c r="F141" s="26">
        <v>3455243.24</v>
      </c>
      <c r="G141" s="48"/>
      <c r="H141" s="26">
        <v>3455243.24</v>
      </c>
      <c r="I141" s="26">
        <v>3455243.24</v>
      </c>
    </row>
    <row r="142" spans="1:9" ht="81" customHeight="1">
      <c r="A142" s="6" t="s">
        <v>568</v>
      </c>
      <c r="B142" s="101" t="s">
        <v>6</v>
      </c>
      <c r="C142" s="101" t="s">
        <v>43</v>
      </c>
      <c r="D142" s="103" t="s">
        <v>403</v>
      </c>
      <c r="E142" s="103">
        <v>200</v>
      </c>
      <c r="F142" s="27">
        <v>914631.15</v>
      </c>
      <c r="G142" s="48"/>
      <c r="H142" s="26">
        <v>914631.15</v>
      </c>
      <c r="I142" s="26">
        <v>635027.25</v>
      </c>
    </row>
    <row r="143" spans="1:9" ht="91.5" customHeight="1">
      <c r="A143" s="6" t="s">
        <v>569</v>
      </c>
      <c r="B143" s="101" t="s">
        <v>6</v>
      </c>
      <c r="C143" s="101" t="s">
        <v>43</v>
      </c>
      <c r="D143" s="103" t="s">
        <v>403</v>
      </c>
      <c r="E143" s="103">
        <v>600</v>
      </c>
      <c r="F143" s="27">
        <v>2806928</v>
      </c>
      <c r="G143" s="48"/>
      <c r="H143" s="26">
        <v>2806928</v>
      </c>
      <c r="I143" s="26">
        <v>2266432.74</v>
      </c>
    </row>
    <row r="144" spans="1:9" ht="246.75" customHeight="1">
      <c r="A144" s="6" t="s">
        <v>585</v>
      </c>
      <c r="B144" s="101" t="s">
        <v>6</v>
      </c>
      <c r="C144" s="101" t="s">
        <v>43</v>
      </c>
      <c r="D144" s="101" t="s">
        <v>587</v>
      </c>
      <c r="E144" s="103">
        <v>200</v>
      </c>
      <c r="F144" s="27">
        <v>11.2</v>
      </c>
      <c r="G144" s="48"/>
      <c r="H144" s="26">
        <v>11.2</v>
      </c>
      <c r="I144" s="26">
        <v>4</v>
      </c>
    </row>
    <row r="145" spans="1:9" ht="254.25" customHeight="1">
      <c r="A145" s="6" t="s">
        <v>586</v>
      </c>
      <c r="B145" s="101" t="s">
        <v>6</v>
      </c>
      <c r="C145" s="101" t="s">
        <v>43</v>
      </c>
      <c r="D145" s="101" t="s">
        <v>587</v>
      </c>
      <c r="E145" s="103">
        <v>600</v>
      </c>
      <c r="F145" s="48">
        <v>19.6</v>
      </c>
      <c r="G145" s="48"/>
      <c r="H145" s="26">
        <v>19.6</v>
      </c>
      <c r="I145" s="26">
        <v>5.4</v>
      </c>
    </row>
    <row r="146" spans="1:9" ht="255" customHeight="1">
      <c r="A146" s="6" t="s">
        <v>583</v>
      </c>
      <c r="B146" s="101" t="s">
        <v>6</v>
      </c>
      <c r="C146" s="101" t="s">
        <v>43</v>
      </c>
      <c r="D146" s="101" t="s">
        <v>598</v>
      </c>
      <c r="E146" s="103">
        <v>200</v>
      </c>
      <c r="F146" s="48">
        <v>53792.61</v>
      </c>
      <c r="G146" s="48"/>
      <c r="H146" s="26">
        <v>53792.61</v>
      </c>
      <c r="I146" s="26">
        <v>6299</v>
      </c>
    </row>
    <row r="147" spans="1:9" ht="249" customHeight="1">
      <c r="A147" s="6" t="s">
        <v>584</v>
      </c>
      <c r="B147" s="101" t="s">
        <v>6</v>
      </c>
      <c r="C147" s="101" t="s">
        <v>43</v>
      </c>
      <c r="D147" s="101" t="s">
        <v>598</v>
      </c>
      <c r="E147" s="103">
        <v>600</v>
      </c>
      <c r="F147" s="48">
        <v>100595.88</v>
      </c>
      <c r="G147" s="48"/>
      <c r="H147" s="26">
        <v>100595.88</v>
      </c>
      <c r="I147" s="26">
        <v>8503.65</v>
      </c>
    </row>
    <row r="148" spans="1:9" ht="90" customHeight="1">
      <c r="A148" s="6" t="s">
        <v>268</v>
      </c>
      <c r="B148" s="101" t="s">
        <v>6</v>
      </c>
      <c r="C148" s="101" t="s">
        <v>43</v>
      </c>
      <c r="D148" s="103">
        <v>2120180090</v>
      </c>
      <c r="E148" s="103">
        <v>600</v>
      </c>
      <c r="F148" s="27">
        <v>80914</v>
      </c>
      <c r="G148" s="48"/>
      <c r="H148" s="26">
        <v>80914</v>
      </c>
      <c r="I148" s="26">
        <v>40457</v>
      </c>
    </row>
    <row r="149" spans="1:9" ht="51">
      <c r="A149" s="6" t="s">
        <v>454</v>
      </c>
      <c r="B149" s="101" t="s">
        <v>6</v>
      </c>
      <c r="C149" s="101" t="s">
        <v>43</v>
      </c>
      <c r="D149" s="101" t="s">
        <v>455</v>
      </c>
      <c r="E149" s="103">
        <v>200</v>
      </c>
      <c r="F149" s="26">
        <v>399880.4</v>
      </c>
      <c r="G149" s="48"/>
      <c r="H149" s="26">
        <v>399880.4</v>
      </c>
      <c r="I149" s="26">
        <v>359775.24</v>
      </c>
    </row>
    <row r="150" spans="1:9" ht="51">
      <c r="A150" s="6" t="s">
        <v>456</v>
      </c>
      <c r="B150" s="101" t="s">
        <v>6</v>
      </c>
      <c r="C150" s="101" t="s">
        <v>43</v>
      </c>
      <c r="D150" s="101" t="s">
        <v>455</v>
      </c>
      <c r="E150" s="103">
        <v>600</v>
      </c>
      <c r="F150" s="26">
        <v>1229794.8</v>
      </c>
      <c r="G150" s="48"/>
      <c r="H150" s="26">
        <v>1229794.8</v>
      </c>
      <c r="I150" s="26">
        <v>1195490.01</v>
      </c>
    </row>
    <row r="151" spans="1:9" ht="78" customHeight="1">
      <c r="A151" s="6" t="s">
        <v>68</v>
      </c>
      <c r="B151" s="101" t="s">
        <v>6</v>
      </c>
      <c r="C151" s="101" t="s">
        <v>43</v>
      </c>
      <c r="D151" s="101" t="s">
        <v>326</v>
      </c>
      <c r="E151" s="103">
        <v>100</v>
      </c>
      <c r="F151" s="26">
        <v>1111055.25</v>
      </c>
      <c r="G151" s="48"/>
      <c r="H151" s="26">
        <v>1111055.25</v>
      </c>
      <c r="I151" s="26">
        <v>1111055.25</v>
      </c>
    </row>
    <row r="152" spans="1:9" ht="53.25" customHeight="1">
      <c r="A152" s="6" t="s">
        <v>98</v>
      </c>
      <c r="B152" s="101" t="s">
        <v>6</v>
      </c>
      <c r="C152" s="101" t="s">
        <v>43</v>
      </c>
      <c r="D152" s="100" t="s">
        <v>326</v>
      </c>
      <c r="E152" s="103">
        <v>200</v>
      </c>
      <c r="F152" s="26">
        <v>12398169.04</v>
      </c>
      <c r="G152" s="48"/>
      <c r="H152" s="26">
        <v>12398169.04</v>
      </c>
      <c r="I152" s="26">
        <v>12301025.79</v>
      </c>
    </row>
    <row r="153" spans="1:9" ht="51">
      <c r="A153" s="6" t="s">
        <v>69</v>
      </c>
      <c r="B153" s="101" t="s">
        <v>6</v>
      </c>
      <c r="C153" s="101" t="s">
        <v>43</v>
      </c>
      <c r="D153" s="100" t="s">
        <v>326</v>
      </c>
      <c r="E153" s="103">
        <v>600</v>
      </c>
      <c r="F153" s="26">
        <v>19912586.26</v>
      </c>
      <c r="G153" s="48"/>
      <c r="H153" s="26">
        <v>19912586.26</v>
      </c>
      <c r="I153" s="26">
        <v>19912586.26</v>
      </c>
    </row>
    <row r="154" spans="1:9" ht="38.25">
      <c r="A154" s="6" t="s">
        <v>70</v>
      </c>
      <c r="B154" s="101" t="s">
        <v>6</v>
      </c>
      <c r="C154" s="101" t="s">
        <v>43</v>
      </c>
      <c r="D154" s="100" t="s">
        <v>326</v>
      </c>
      <c r="E154" s="103">
        <v>800</v>
      </c>
      <c r="F154" s="26">
        <v>369442.15</v>
      </c>
      <c r="G154" s="48"/>
      <c r="H154" s="26">
        <v>369442.15</v>
      </c>
      <c r="I154" s="26">
        <v>369317.74</v>
      </c>
    </row>
    <row r="155" spans="1:9" ht="38.25">
      <c r="A155" s="6" t="s">
        <v>96</v>
      </c>
      <c r="B155" s="101" t="s">
        <v>6</v>
      </c>
      <c r="C155" s="101" t="s">
        <v>43</v>
      </c>
      <c r="D155" s="101" t="s">
        <v>328</v>
      </c>
      <c r="E155" s="103">
        <v>200</v>
      </c>
      <c r="F155" s="26">
        <v>582384.6</v>
      </c>
      <c r="G155" s="48"/>
      <c r="H155" s="26">
        <v>582384.6</v>
      </c>
      <c r="I155" s="26">
        <v>582384.6</v>
      </c>
    </row>
    <row r="156" spans="1:9" ht="27.75" customHeight="1">
      <c r="A156" s="6" t="s">
        <v>97</v>
      </c>
      <c r="B156" s="101" t="s">
        <v>6</v>
      </c>
      <c r="C156" s="101" t="s">
        <v>43</v>
      </c>
      <c r="D156" s="101" t="s">
        <v>329</v>
      </c>
      <c r="E156" s="103">
        <v>200</v>
      </c>
      <c r="F156" s="26">
        <v>538641.97</v>
      </c>
      <c r="G156" s="48"/>
      <c r="H156" s="26">
        <v>538641.97</v>
      </c>
      <c r="I156" s="26">
        <v>516945.9</v>
      </c>
    </row>
    <row r="157" spans="1:9" ht="152.25" customHeight="1">
      <c r="A157" s="6" t="s">
        <v>591</v>
      </c>
      <c r="B157" s="101" t="s">
        <v>6</v>
      </c>
      <c r="C157" s="101" t="s">
        <v>43</v>
      </c>
      <c r="D157" s="50" t="s">
        <v>332</v>
      </c>
      <c r="E157" s="103">
        <v>100</v>
      </c>
      <c r="F157" s="26">
        <v>1249920</v>
      </c>
      <c r="G157" s="26"/>
      <c r="H157" s="26">
        <v>1249920</v>
      </c>
      <c r="I157" s="26">
        <v>1129114.76</v>
      </c>
    </row>
    <row r="158" spans="1:9" ht="132" customHeight="1">
      <c r="A158" s="6" t="s">
        <v>588</v>
      </c>
      <c r="B158" s="101" t="s">
        <v>6</v>
      </c>
      <c r="C158" s="101" t="s">
        <v>43</v>
      </c>
      <c r="D158" s="50" t="s">
        <v>332</v>
      </c>
      <c r="E158" s="103">
        <v>600</v>
      </c>
      <c r="F158" s="26">
        <v>2890440</v>
      </c>
      <c r="G158" s="26"/>
      <c r="H158" s="26">
        <v>2890440</v>
      </c>
      <c r="I158" s="26">
        <v>2678522.31</v>
      </c>
    </row>
    <row r="159" spans="1:9" ht="63.75">
      <c r="A159" s="6" t="s">
        <v>537</v>
      </c>
      <c r="B159" s="101" t="s">
        <v>6</v>
      </c>
      <c r="C159" s="101" t="s">
        <v>43</v>
      </c>
      <c r="D159" s="101" t="s">
        <v>536</v>
      </c>
      <c r="E159" s="103">
        <v>200</v>
      </c>
      <c r="F159" s="26">
        <v>46958.38</v>
      </c>
      <c r="G159" s="48"/>
      <c r="H159" s="26">
        <v>46958.38</v>
      </c>
      <c r="I159" s="26">
        <v>46958.38</v>
      </c>
    </row>
    <row r="160" spans="1:9" ht="63.75">
      <c r="A160" s="6" t="s">
        <v>546</v>
      </c>
      <c r="B160" s="101" t="s">
        <v>6</v>
      </c>
      <c r="C160" s="101" t="s">
        <v>43</v>
      </c>
      <c r="D160" s="50" t="s">
        <v>536</v>
      </c>
      <c r="E160" s="103">
        <v>600</v>
      </c>
      <c r="F160" s="26">
        <v>144360.33</v>
      </c>
      <c r="G160" s="48"/>
      <c r="H160" s="26">
        <v>144360.33</v>
      </c>
      <c r="I160" s="26">
        <v>144360.33</v>
      </c>
    </row>
    <row r="161" spans="1:9" ht="69.75" customHeight="1">
      <c r="A161" s="6" t="s">
        <v>264</v>
      </c>
      <c r="B161" s="101" t="s">
        <v>6</v>
      </c>
      <c r="C161" s="101" t="s">
        <v>43</v>
      </c>
      <c r="D161" s="101" t="s">
        <v>330</v>
      </c>
      <c r="E161" s="103">
        <v>100</v>
      </c>
      <c r="F161" s="26">
        <v>138524.21</v>
      </c>
      <c r="G161" s="48"/>
      <c r="H161" s="26">
        <v>138524.21</v>
      </c>
      <c r="I161" s="26">
        <v>138524.21</v>
      </c>
    </row>
    <row r="162" spans="1:9" ht="66.75" customHeight="1">
      <c r="A162" s="6" t="s">
        <v>265</v>
      </c>
      <c r="B162" s="101" t="s">
        <v>6</v>
      </c>
      <c r="C162" s="101" t="s">
        <v>43</v>
      </c>
      <c r="D162" s="101" t="s">
        <v>331</v>
      </c>
      <c r="E162" s="103">
        <v>100</v>
      </c>
      <c r="F162" s="26">
        <v>275246.34</v>
      </c>
      <c r="G162" s="48"/>
      <c r="H162" s="26">
        <v>275246.34</v>
      </c>
      <c r="I162" s="26">
        <v>275246.34</v>
      </c>
    </row>
    <row r="163" spans="1:9" ht="154.5" customHeight="1">
      <c r="A163" s="6" t="s">
        <v>411</v>
      </c>
      <c r="B163" s="101" t="s">
        <v>6</v>
      </c>
      <c r="C163" s="101" t="s">
        <v>43</v>
      </c>
      <c r="D163" s="101" t="s">
        <v>412</v>
      </c>
      <c r="E163" s="103">
        <v>100</v>
      </c>
      <c r="F163" s="26">
        <v>16480567.5</v>
      </c>
      <c r="G163" s="48"/>
      <c r="H163" s="26">
        <v>16480567.5</v>
      </c>
      <c r="I163" s="26">
        <v>16480567.5</v>
      </c>
    </row>
    <row r="164" spans="1:9" ht="129.75" customHeight="1">
      <c r="A164" s="6" t="s">
        <v>413</v>
      </c>
      <c r="B164" s="101" t="s">
        <v>6</v>
      </c>
      <c r="C164" s="101" t="s">
        <v>43</v>
      </c>
      <c r="D164" s="101" t="s">
        <v>412</v>
      </c>
      <c r="E164" s="103">
        <v>200</v>
      </c>
      <c r="F164" s="26">
        <v>197396.04</v>
      </c>
      <c r="G164" s="48"/>
      <c r="H164" s="26">
        <v>197396.04</v>
      </c>
      <c r="I164" s="26">
        <v>197396.04</v>
      </c>
    </row>
    <row r="165" spans="1:9" ht="129" customHeight="1">
      <c r="A165" s="6" t="s">
        <v>414</v>
      </c>
      <c r="B165" s="101" t="s">
        <v>6</v>
      </c>
      <c r="C165" s="101" t="s">
        <v>43</v>
      </c>
      <c r="D165" s="101" t="s">
        <v>412</v>
      </c>
      <c r="E165" s="103">
        <v>600</v>
      </c>
      <c r="F165" s="26">
        <v>50146898.25</v>
      </c>
      <c r="G165" s="48"/>
      <c r="H165" s="26">
        <v>50146898.25</v>
      </c>
      <c r="I165" s="26">
        <v>50146898.25</v>
      </c>
    </row>
    <row r="166" spans="1:9" ht="55.5" customHeight="1">
      <c r="A166" s="6" t="s">
        <v>301</v>
      </c>
      <c r="B166" s="101" t="s">
        <v>6</v>
      </c>
      <c r="C166" s="101" t="s">
        <v>43</v>
      </c>
      <c r="D166" s="101" t="s">
        <v>368</v>
      </c>
      <c r="E166" s="103">
        <v>200</v>
      </c>
      <c r="F166" s="26">
        <v>35000</v>
      </c>
      <c r="G166" s="48"/>
      <c r="H166" s="26">
        <v>35000</v>
      </c>
      <c r="I166" s="26">
        <v>35000</v>
      </c>
    </row>
    <row r="167" spans="1:9" ht="39.75" customHeight="1">
      <c r="A167" s="6" t="s">
        <v>461</v>
      </c>
      <c r="B167" s="101" t="s">
        <v>6</v>
      </c>
      <c r="C167" s="101" t="s">
        <v>43</v>
      </c>
      <c r="D167" s="101" t="s">
        <v>462</v>
      </c>
      <c r="E167" s="103">
        <v>200</v>
      </c>
      <c r="F167" s="26">
        <v>105500</v>
      </c>
      <c r="G167" s="48">
        <v>-49700</v>
      </c>
      <c r="H167" s="26">
        <v>55800</v>
      </c>
      <c r="I167" s="26">
        <v>55800</v>
      </c>
    </row>
    <row r="168" spans="1:9" ht="39.75" customHeight="1">
      <c r="A168" s="6" t="s">
        <v>540</v>
      </c>
      <c r="B168" s="101" t="s">
        <v>6</v>
      </c>
      <c r="C168" s="101" t="s">
        <v>43</v>
      </c>
      <c r="D168" s="101" t="s">
        <v>462</v>
      </c>
      <c r="E168" s="103">
        <v>600</v>
      </c>
      <c r="F168" s="26">
        <v>297500</v>
      </c>
      <c r="G168" s="48">
        <v>-88424</v>
      </c>
      <c r="H168" s="26">
        <v>209076</v>
      </c>
      <c r="I168" s="26">
        <v>209076</v>
      </c>
    </row>
    <row r="169" spans="1:9" ht="63.75">
      <c r="A169" s="6" t="s">
        <v>73</v>
      </c>
      <c r="B169" s="101" t="s">
        <v>6</v>
      </c>
      <c r="C169" s="101" t="s">
        <v>131</v>
      </c>
      <c r="D169" s="101" t="s">
        <v>334</v>
      </c>
      <c r="E169" s="103">
        <v>100</v>
      </c>
      <c r="F169" s="26">
        <v>2002614.96</v>
      </c>
      <c r="G169" s="48"/>
      <c r="H169" s="26">
        <v>2002614.96</v>
      </c>
      <c r="I169" s="26">
        <v>2002614.96</v>
      </c>
    </row>
    <row r="170" spans="1:9" ht="38.25">
      <c r="A170" s="6" t="s">
        <v>335</v>
      </c>
      <c r="B170" s="101" t="s">
        <v>6</v>
      </c>
      <c r="C170" s="101" t="s">
        <v>131</v>
      </c>
      <c r="D170" s="101" t="s">
        <v>334</v>
      </c>
      <c r="E170" s="103">
        <v>200</v>
      </c>
      <c r="F170" s="26">
        <v>341972</v>
      </c>
      <c r="G170" s="48"/>
      <c r="H170" s="26">
        <v>341972</v>
      </c>
      <c r="I170" s="26">
        <v>341972</v>
      </c>
    </row>
    <row r="171" spans="1:9" ht="44.25" customHeight="1">
      <c r="A171" s="6" t="s">
        <v>711</v>
      </c>
      <c r="B171" s="101" t="s">
        <v>6</v>
      </c>
      <c r="C171" s="101" t="s">
        <v>131</v>
      </c>
      <c r="D171" s="101" t="s">
        <v>334</v>
      </c>
      <c r="E171" s="103">
        <v>600</v>
      </c>
      <c r="F171" s="48">
        <v>1209543.99</v>
      </c>
      <c r="G171" s="48">
        <v>35937.53</v>
      </c>
      <c r="H171" s="26">
        <v>1245481.52</v>
      </c>
      <c r="I171" s="26">
        <v>1245404.6</v>
      </c>
    </row>
    <row r="172" spans="1:9" ht="27" customHeight="1">
      <c r="A172" s="6" t="s">
        <v>74</v>
      </c>
      <c r="B172" s="101" t="s">
        <v>6</v>
      </c>
      <c r="C172" s="101" t="s">
        <v>131</v>
      </c>
      <c r="D172" s="101" t="s">
        <v>334</v>
      </c>
      <c r="E172" s="103">
        <v>800</v>
      </c>
      <c r="F172" s="26">
        <v>14266</v>
      </c>
      <c r="G172" s="48"/>
      <c r="H172" s="26">
        <v>14266</v>
      </c>
      <c r="I172" s="26">
        <v>14266</v>
      </c>
    </row>
    <row r="173" spans="1:9" ht="91.5" customHeight="1">
      <c r="A173" s="6" t="s">
        <v>415</v>
      </c>
      <c r="B173" s="101" t="s">
        <v>6</v>
      </c>
      <c r="C173" s="101" t="s">
        <v>131</v>
      </c>
      <c r="D173" s="101" t="s">
        <v>416</v>
      </c>
      <c r="E173" s="103">
        <v>100</v>
      </c>
      <c r="F173" s="26">
        <v>1700</v>
      </c>
      <c r="G173" s="48"/>
      <c r="H173" s="26">
        <v>1700</v>
      </c>
      <c r="I173" s="26">
        <v>1700</v>
      </c>
    </row>
    <row r="174" spans="1:9" ht="67.5" customHeight="1">
      <c r="A174" s="6" t="s">
        <v>556</v>
      </c>
      <c r="B174" s="101" t="s">
        <v>6</v>
      </c>
      <c r="C174" s="101" t="s">
        <v>131</v>
      </c>
      <c r="D174" s="101" t="s">
        <v>416</v>
      </c>
      <c r="E174" s="103">
        <v>600</v>
      </c>
      <c r="F174" s="48">
        <v>2445.88</v>
      </c>
      <c r="G174" s="48"/>
      <c r="H174" s="26">
        <v>2445.88</v>
      </c>
      <c r="I174" s="26">
        <v>2445.88</v>
      </c>
    </row>
    <row r="175" spans="1:9" ht="103.5" customHeight="1">
      <c r="A175" s="6" t="s">
        <v>417</v>
      </c>
      <c r="B175" s="101" t="s">
        <v>6</v>
      </c>
      <c r="C175" s="101" t="s">
        <v>131</v>
      </c>
      <c r="D175" s="101" t="s">
        <v>418</v>
      </c>
      <c r="E175" s="103">
        <v>100</v>
      </c>
      <c r="F175" s="26">
        <v>652</v>
      </c>
      <c r="G175" s="48"/>
      <c r="H175" s="26">
        <v>652</v>
      </c>
      <c r="I175" s="26">
        <v>652</v>
      </c>
    </row>
    <row r="176" spans="1:9" ht="78" customHeight="1">
      <c r="A176" s="6" t="s">
        <v>557</v>
      </c>
      <c r="B176" s="101" t="s">
        <v>6</v>
      </c>
      <c r="C176" s="101" t="s">
        <v>131</v>
      </c>
      <c r="D176" s="101" t="s">
        <v>418</v>
      </c>
      <c r="E176" s="103">
        <v>600</v>
      </c>
      <c r="F176" s="48">
        <v>712.71</v>
      </c>
      <c r="G176" s="48"/>
      <c r="H176" s="26">
        <v>712.71</v>
      </c>
      <c r="I176" s="26">
        <v>712.71</v>
      </c>
    </row>
    <row r="177" spans="1:9" ht="103.5" customHeight="1">
      <c r="A177" s="6" t="s">
        <v>419</v>
      </c>
      <c r="B177" s="101" t="s">
        <v>6</v>
      </c>
      <c r="C177" s="101" t="s">
        <v>131</v>
      </c>
      <c r="D177" s="101" t="s">
        <v>420</v>
      </c>
      <c r="E177" s="103">
        <v>100</v>
      </c>
      <c r="F177" s="26">
        <v>67553.3</v>
      </c>
      <c r="G177" s="48"/>
      <c r="H177" s="26">
        <v>67553.3</v>
      </c>
      <c r="I177" s="26">
        <v>67553.3</v>
      </c>
    </row>
    <row r="178" spans="1:9" ht="81.75" customHeight="1">
      <c r="A178" s="6" t="s">
        <v>562</v>
      </c>
      <c r="B178" s="101" t="s">
        <v>6</v>
      </c>
      <c r="C178" s="101" t="s">
        <v>131</v>
      </c>
      <c r="D178" s="101" t="s">
        <v>420</v>
      </c>
      <c r="E178" s="103">
        <v>600</v>
      </c>
      <c r="F178" s="48">
        <v>67553.3</v>
      </c>
      <c r="G178" s="48"/>
      <c r="H178" s="26">
        <v>67553.3</v>
      </c>
      <c r="I178" s="26">
        <v>67553.3</v>
      </c>
    </row>
    <row r="179" spans="1:9" ht="105" customHeight="1">
      <c r="A179" s="6" t="s">
        <v>421</v>
      </c>
      <c r="B179" s="101" t="s">
        <v>6</v>
      </c>
      <c r="C179" s="101" t="s">
        <v>131</v>
      </c>
      <c r="D179" s="101" t="s">
        <v>422</v>
      </c>
      <c r="E179" s="103">
        <v>100</v>
      </c>
      <c r="F179" s="26">
        <v>170598</v>
      </c>
      <c r="G179" s="48"/>
      <c r="H179" s="26">
        <v>170598</v>
      </c>
      <c r="I179" s="26">
        <v>170598</v>
      </c>
    </row>
    <row r="180" spans="1:9" ht="78" customHeight="1">
      <c r="A180" s="6" t="s">
        <v>558</v>
      </c>
      <c r="B180" s="101" t="s">
        <v>6</v>
      </c>
      <c r="C180" s="101" t="s">
        <v>131</v>
      </c>
      <c r="D180" s="101" t="s">
        <v>422</v>
      </c>
      <c r="E180" s="103">
        <v>600</v>
      </c>
      <c r="F180" s="48">
        <v>170746.5</v>
      </c>
      <c r="G180" s="48"/>
      <c r="H180" s="26">
        <v>170746.5</v>
      </c>
      <c r="I180" s="26">
        <v>170746.5</v>
      </c>
    </row>
    <row r="181" spans="1:9" ht="69.75" customHeight="1">
      <c r="A181" s="6" t="s">
        <v>264</v>
      </c>
      <c r="B181" s="101" t="s">
        <v>6</v>
      </c>
      <c r="C181" s="101" t="s">
        <v>131</v>
      </c>
      <c r="D181" s="101" t="s">
        <v>423</v>
      </c>
      <c r="E181" s="103">
        <v>100</v>
      </c>
      <c r="F181" s="26">
        <v>307010.11</v>
      </c>
      <c r="G181" s="48"/>
      <c r="H181" s="26">
        <v>307010.11</v>
      </c>
      <c r="I181" s="26">
        <v>307010.11</v>
      </c>
    </row>
    <row r="182" spans="1:9" ht="39" customHeight="1">
      <c r="A182" s="6" t="s">
        <v>712</v>
      </c>
      <c r="B182" s="101" t="s">
        <v>6</v>
      </c>
      <c r="C182" s="101" t="s">
        <v>131</v>
      </c>
      <c r="D182" s="101" t="s">
        <v>423</v>
      </c>
      <c r="E182" s="103">
        <v>600</v>
      </c>
      <c r="F182" s="48">
        <v>439832.62</v>
      </c>
      <c r="G182" s="48"/>
      <c r="H182" s="26">
        <v>439832.62</v>
      </c>
      <c r="I182" s="26">
        <v>439832.62</v>
      </c>
    </row>
    <row r="183" spans="1:9" ht="66" customHeight="1">
      <c r="A183" s="6" t="s">
        <v>265</v>
      </c>
      <c r="B183" s="101" t="s">
        <v>6</v>
      </c>
      <c r="C183" s="101" t="s">
        <v>131</v>
      </c>
      <c r="D183" s="101" t="s">
        <v>424</v>
      </c>
      <c r="E183" s="103">
        <v>100</v>
      </c>
      <c r="F183" s="26">
        <v>279596.09</v>
      </c>
      <c r="G183" s="48"/>
      <c r="H183" s="26">
        <v>279596.09</v>
      </c>
      <c r="I183" s="26">
        <v>279596.09</v>
      </c>
    </row>
    <row r="184" spans="1:9" ht="42" customHeight="1">
      <c r="A184" s="6" t="s">
        <v>713</v>
      </c>
      <c r="B184" s="101" t="s">
        <v>6</v>
      </c>
      <c r="C184" s="101" t="s">
        <v>131</v>
      </c>
      <c r="D184" s="101" t="s">
        <v>424</v>
      </c>
      <c r="E184" s="103">
        <v>600</v>
      </c>
      <c r="F184" s="48">
        <v>338222.76</v>
      </c>
      <c r="G184" s="48"/>
      <c r="H184" s="26">
        <v>338222.76</v>
      </c>
      <c r="I184" s="26">
        <v>338222.76</v>
      </c>
    </row>
    <row r="185" spans="1:9" ht="52.5" customHeight="1">
      <c r="A185" s="6" t="s">
        <v>567</v>
      </c>
      <c r="B185" s="101" t="s">
        <v>6</v>
      </c>
      <c r="C185" s="101" t="s">
        <v>131</v>
      </c>
      <c r="D185" s="101" t="s">
        <v>566</v>
      </c>
      <c r="E185" s="103">
        <v>600</v>
      </c>
      <c r="F185" s="48">
        <v>568287.2</v>
      </c>
      <c r="G185" s="48">
        <v>-35937.53</v>
      </c>
      <c r="H185" s="26">
        <v>532349.67</v>
      </c>
      <c r="I185" s="26">
        <v>532349.67</v>
      </c>
    </row>
    <row r="186" spans="1:9" ht="39.75" customHeight="1">
      <c r="A186" s="6" t="s">
        <v>563</v>
      </c>
      <c r="B186" s="101" t="s">
        <v>6</v>
      </c>
      <c r="C186" s="101" t="s">
        <v>131</v>
      </c>
      <c r="D186" s="101" t="s">
        <v>462</v>
      </c>
      <c r="E186" s="103">
        <v>600</v>
      </c>
      <c r="F186" s="48">
        <v>10500</v>
      </c>
      <c r="G186" s="48"/>
      <c r="H186" s="26">
        <v>10500</v>
      </c>
      <c r="I186" s="26">
        <v>10500</v>
      </c>
    </row>
    <row r="187" spans="1:9" ht="66.75" customHeight="1">
      <c r="A187" s="6" t="s">
        <v>336</v>
      </c>
      <c r="B187" s="101" t="s">
        <v>6</v>
      </c>
      <c r="C187" s="101" t="s">
        <v>44</v>
      </c>
      <c r="D187" s="101" t="s">
        <v>337</v>
      </c>
      <c r="E187" s="103">
        <v>600</v>
      </c>
      <c r="F187" s="26">
        <v>26040</v>
      </c>
      <c r="G187" s="48"/>
      <c r="H187" s="26">
        <v>26040</v>
      </c>
      <c r="I187" s="26">
        <v>26040</v>
      </c>
    </row>
    <row r="188" spans="1:9" ht="45" customHeight="1">
      <c r="A188" s="6" t="s">
        <v>112</v>
      </c>
      <c r="B188" s="101" t="s">
        <v>6</v>
      </c>
      <c r="C188" s="101" t="s">
        <v>44</v>
      </c>
      <c r="D188" s="101" t="s">
        <v>338</v>
      </c>
      <c r="E188" s="103">
        <v>200</v>
      </c>
      <c r="F188" s="26">
        <v>221340</v>
      </c>
      <c r="G188" s="48"/>
      <c r="H188" s="26">
        <v>221340</v>
      </c>
      <c r="I188" s="26">
        <v>221340</v>
      </c>
    </row>
    <row r="189" spans="1:9" ht="51">
      <c r="A189" s="6" t="s">
        <v>113</v>
      </c>
      <c r="B189" s="101" t="s">
        <v>6</v>
      </c>
      <c r="C189" s="101" t="s">
        <v>44</v>
      </c>
      <c r="D189" s="101" t="s">
        <v>338</v>
      </c>
      <c r="E189" s="103">
        <v>600</v>
      </c>
      <c r="F189" s="26">
        <v>507780</v>
      </c>
      <c r="G189" s="48"/>
      <c r="H189" s="26">
        <v>507780</v>
      </c>
      <c r="I189" s="26">
        <v>507780</v>
      </c>
    </row>
    <row r="190" spans="1:9" ht="38.25">
      <c r="A190" s="6" t="s">
        <v>226</v>
      </c>
      <c r="B190" s="101" t="s">
        <v>6</v>
      </c>
      <c r="C190" s="101" t="s">
        <v>44</v>
      </c>
      <c r="D190" s="49" t="s">
        <v>348</v>
      </c>
      <c r="E190" s="103">
        <v>200</v>
      </c>
      <c r="F190" s="26">
        <v>10000</v>
      </c>
      <c r="G190" s="48"/>
      <c r="H190" s="26">
        <v>10000</v>
      </c>
      <c r="I190" s="26">
        <v>9973.8</v>
      </c>
    </row>
    <row r="191" spans="1:9" ht="38.25">
      <c r="A191" s="6" t="s">
        <v>476</v>
      </c>
      <c r="B191" s="101" t="s">
        <v>6</v>
      </c>
      <c r="C191" s="101" t="s">
        <v>44</v>
      </c>
      <c r="D191" s="49" t="s">
        <v>348</v>
      </c>
      <c r="E191" s="103">
        <v>600</v>
      </c>
      <c r="F191" s="26">
        <v>40000</v>
      </c>
      <c r="G191" s="48"/>
      <c r="H191" s="26">
        <v>40000</v>
      </c>
      <c r="I191" s="26">
        <v>39998.91</v>
      </c>
    </row>
    <row r="192" spans="1:9" ht="29.25" customHeight="1">
      <c r="A192" s="6" t="s">
        <v>451</v>
      </c>
      <c r="B192" s="101" t="s">
        <v>6</v>
      </c>
      <c r="C192" s="101" t="s">
        <v>45</v>
      </c>
      <c r="D192" s="101" t="s">
        <v>452</v>
      </c>
      <c r="E192" s="103">
        <v>200</v>
      </c>
      <c r="F192" s="27">
        <v>70100</v>
      </c>
      <c r="G192" s="48"/>
      <c r="H192" s="26">
        <v>70100</v>
      </c>
      <c r="I192" s="26">
        <v>70100</v>
      </c>
    </row>
    <row r="193" spans="1:9" ht="29.25" customHeight="1">
      <c r="A193" s="6" t="s">
        <v>453</v>
      </c>
      <c r="B193" s="101" t="s">
        <v>6</v>
      </c>
      <c r="C193" s="101" t="s">
        <v>45</v>
      </c>
      <c r="D193" s="101" t="s">
        <v>452</v>
      </c>
      <c r="E193" s="103">
        <v>300</v>
      </c>
      <c r="F193" s="27">
        <v>25000</v>
      </c>
      <c r="G193" s="48"/>
      <c r="H193" s="26">
        <v>25000</v>
      </c>
      <c r="I193" s="26">
        <v>25000</v>
      </c>
    </row>
    <row r="194" spans="1:9" ht="54" customHeight="1">
      <c r="A194" s="6" t="s">
        <v>94</v>
      </c>
      <c r="B194" s="101" t="s">
        <v>6</v>
      </c>
      <c r="C194" s="101" t="s">
        <v>45</v>
      </c>
      <c r="D194" s="101" t="s">
        <v>320</v>
      </c>
      <c r="E194" s="103">
        <v>200</v>
      </c>
      <c r="F194" s="26">
        <v>376400</v>
      </c>
      <c r="G194" s="48"/>
      <c r="H194" s="26">
        <v>376400</v>
      </c>
      <c r="I194" s="26">
        <v>376270.85</v>
      </c>
    </row>
    <row r="195" spans="1:9" ht="51">
      <c r="A195" s="6" t="s">
        <v>87</v>
      </c>
      <c r="B195" s="101" t="s">
        <v>6</v>
      </c>
      <c r="C195" s="101" t="s">
        <v>45</v>
      </c>
      <c r="D195" s="101" t="s">
        <v>320</v>
      </c>
      <c r="E195" s="103">
        <v>600</v>
      </c>
      <c r="F195" s="26">
        <v>40000</v>
      </c>
      <c r="G195" s="48"/>
      <c r="H195" s="26">
        <v>40000</v>
      </c>
      <c r="I195" s="26">
        <v>39999.61</v>
      </c>
    </row>
    <row r="196" spans="1:9" ht="57" customHeight="1">
      <c r="A196" s="6" t="s">
        <v>71</v>
      </c>
      <c r="B196" s="101" t="s">
        <v>6</v>
      </c>
      <c r="C196" s="101" t="s">
        <v>45</v>
      </c>
      <c r="D196" s="101" t="s">
        <v>327</v>
      </c>
      <c r="E196" s="103">
        <v>100</v>
      </c>
      <c r="F196" s="26">
        <v>7124400</v>
      </c>
      <c r="G196" s="48"/>
      <c r="H196" s="26">
        <v>7124400</v>
      </c>
      <c r="I196" s="26">
        <v>7124400</v>
      </c>
    </row>
    <row r="197" spans="1:9" ht="31.5" customHeight="1">
      <c r="A197" s="6" t="s">
        <v>99</v>
      </c>
      <c r="B197" s="101" t="s">
        <v>6</v>
      </c>
      <c r="C197" s="101" t="s">
        <v>45</v>
      </c>
      <c r="D197" s="101" t="s">
        <v>327</v>
      </c>
      <c r="E197" s="103">
        <v>200</v>
      </c>
      <c r="F197" s="26">
        <v>1729036</v>
      </c>
      <c r="G197" s="48"/>
      <c r="H197" s="26">
        <v>1729036</v>
      </c>
      <c r="I197" s="26">
        <v>1723747.82</v>
      </c>
    </row>
    <row r="198" spans="1:9" ht="26.25" customHeight="1">
      <c r="A198" s="6" t="s">
        <v>72</v>
      </c>
      <c r="B198" s="101" t="s">
        <v>6</v>
      </c>
      <c r="C198" s="101" t="s">
        <v>45</v>
      </c>
      <c r="D198" s="101" t="s">
        <v>327</v>
      </c>
      <c r="E198" s="103">
        <v>800</v>
      </c>
      <c r="F198" s="26">
        <v>944</v>
      </c>
      <c r="G198" s="48"/>
      <c r="H198" s="26">
        <v>944</v>
      </c>
      <c r="I198" s="26">
        <v>944</v>
      </c>
    </row>
    <row r="199" spans="1:9" ht="67.5" customHeight="1">
      <c r="A199" s="6" t="s">
        <v>264</v>
      </c>
      <c r="B199" s="101" t="s">
        <v>6</v>
      </c>
      <c r="C199" s="101" t="s">
        <v>45</v>
      </c>
      <c r="D199" s="49" t="s">
        <v>330</v>
      </c>
      <c r="E199" s="103">
        <v>100</v>
      </c>
      <c r="F199" s="26">
        <v>64260.56</v>
      </c>
      <c r="G199" s="48"/>
      <c r="H199" s="26">
        <v>64260.56</v>
      </c>
      <c r="I199" s="26">
        <v>64260.56</v>
      </c>
    </row>
    <row r="200" spans="1:9" ht="66.75" customHeight="1">
      <c r="A200" s="6" t="s">
        <v>265</v>
      </c>
      <c r="B200" s="101" t="s">
        <v>6</v>
      </c>
      <c r="C200" s="101" t="s">
        <v>45</v>
      </c>
      <c r="D200" s="49" t="s">
        <v>331</v>
      </c>
      <c r="E200" s="103">
        <v>100</v>
      </c>
      <c r="F200" s="26">
        <v>1570737.44</v>
      </c>
      <c r="G200" s="48"/>
      <c r="H200" s="26">
        <v>1570737.44</v>
      </c>
      <c r="I200" s="26">
        <v>1570737.44</v>
      </c>
    </row>
    <row r="201" spans="1:9" ht="52.5" customHeight="1">
      <c r="A201" s="6" t="s">
        <v>404</v>
      </c>
      <c r="B201" s="101" t="s">
        <v>6</v>
      </c>
      <c r="C201" s="101" t="s">
        <v>45</v>
      </c>
      <c r="D201" s="49" t="s">
        <v>360</v>
      </c>
      <c r="E201" s="103">
        <v>300</v>
      </c>
      <c r="F201" s="26">
        <v>8000</v>
      </c>
      <c r="G201" s="48"/>
      <c r="H201" s="26">
        <v>8000</v>
      </c>
      <c r="I201" s="26">
        <v>8000</v>
      </c>
    </row>
    <row r="202" spans="1:9" ht="25.5">
      <c r="A202" s="6" t="s">
        <v>405</v>
      </c>
      <c r="B202" s="101" t="s">
        <v>6</v>
      </c>
      <c r="C202" s="101" t="s">
        <v>45</v>
      </c>
      <c r="D202" s="101" t="s">
        <v>361</v>
      </c>
      <c r="E202" s="103">
        <v>300</v>
      </c>
      <c r="F202" s="26">
        <v>58500</v>
      </c>
      <c r="G202" s="48"/>
      <c r="H202" s="26">
        <v>58500</v>
      </c>
      <c r="I202" s="26">
        <v>58500</v>
      </c>
    </row>
    <row r="203" spans="1:9" ht="25.5">
      <c r="A203" s="6" t="s">
        <v>406</v>
      </c>
      <c r="B203" s="101" t="s">
        <v>6</v>
      </c>
      <c r="C203" s="101" t="s">
        <v>45</v>
      </c>
      <c r="D203" s="101" t="s">
        <v>362</v>
      </c>
      <c r="E203" s="103">
        <v>300</v>
      </c>
      <c r="F203" s="26">
        <v>70000</v>
      </c>
      <c r="G203" s="48"/>
      <c r="H203" s="26">
        <v>70000</v>
      </c>
      <c r="I203" s="26">
        <v>70000</v>
      </c>
    </row>
    <row r="204" spans="1:9" ht="51">
      <c r="A204" s="6" t="s">
        <v>446</v>
      </c>
      <c r="B204" s="101" t="s">
        <v>6</v>
      </c>
      <c r="C204" s="101" t="s">
        <v>45</v>
      </c>
      <c r="D204" s="54">
        <v>2190100430</v>
      </c>
      <c r="E204" s="103">
        <v>200</v>
      </c>
      <c r="F204" s="26">
        <v>0</v>
      </c>
      <c r="G204" s="48"/>
      <c r="H204" s="26">
        <v>0</v>
      </c>
      <c r="I204" s="26"/>
    </row>
    <row r="205" spans="1:9" ht="66.75" customHeight="1">
      <c r="A205" s="6" t="s">
        <v>447</v>
      </c>
      <c r="B205" s="101" t="s">
        <v>6</v>
      </c>
      <c r="C205" s="101" t="s">
        <v>45</v>
      </c>
      <c r="D205" s="103">
        <v>2190100440</v>
      </c>
      <c r="E205" s="103">
        <v>300</v>
      </c>
      <c r="F205" s="27">
        <v>6000</v>
      </c>
      <c r="G205" s="48"/>
      <c r="H205" s="26">
        <v>6000</v>
      </c>
      <c r="I205" s="26">
        <v>6000</v>
      </c>
    </row>
    <row r="206" spans="1:9" ht="40.5" customHeight="1">
      <c r="A206" s="6" t="s">
        <v>457</v>
      </c>
      <c r="B206" s="101" t="s">
        <v>6</v>
      </c>
      <c r="C206" s="101" t="s">
        <v>45</v>
      </c>
      <c r="D206" s="101" t="s">
        <v>458</v>
      </c>
      <c r="E206" s="103">
        <v>200</v>
      </c>
      <c r="F206" s="27">
        <v>110975</v>
      </c>
      <c r="G206" s="48"/>
      <c r="H206" s="26">
        <v>110975</v>
      </c>
      <c r="I206" s="26">
        <v>110975</v>
      </c>
    </row>
    <row r="207" spans="1:9" ht="44.25" customHeight="1">
      <c r="A207" s="6" t="s">
        <v>358</v>
      </c>
      <c r="B207" s="101" t="s">
        <v>6</v>
      </c>
      <c r="C207" s="101" t="s">
        <v>45</v>
      </c>
      <c r="D207" s="103">
        <v>3330100850</v>
      </c>
      <c r="E207" s="103">
        <v>200</v>
      </c>
      <c r="F207" s="27">
        <v>30000</v>
      </c>
      <c r="G207" s="48"/>
      <c r="H207" s="26">
        <v>30000</v>
      </c>
      <c r="I207" s="26">
        <v>30000</v>
      </c>
    </row>
    <row r="208" spans="1:9" ht="57" customHeight="1">
      <c r="A208" s="6" t="s">
        <v>409</v>
      </c>
      <c r="B208" s="101" t="s">
        <v>6</v>
      </c>
      <c r="C208" s="101" t="s">
        <v>45</v>
      </c>
      <c r="D208" s="103">
        <v>3330100850</v>
      </c>
      <c r="E208" s="103">
        <v>600</v>
      </c>
      <c r="F208" s="27">
        <v>100000</v>
      </c>
      <c r="G208" s="48"/>
      <c r="H208" s="26">
        <v>100000</v>
      </c>
      <c r="I208" s="26">
        <v>99999.69</v>
      </c>
    </row>
    <row r="209" spans="1:9" ht="63.75">
      <c r="A209" s="6" t="s">
        <v>135</v>
      </c>
      <c r="B209" s="101" t="s">
        <v>6</v>
      </c>
      <c r="C209" s="101" t="s">
        <v>45</v>
      </c>
      <c r="D209" s="111">
        <v>4190000370</v>
      </c>
      <c r="E209" s="103">
        <v>100</v>
      </c>
      <c r="F209" s="26">
        <v>1695765</v>
      </c>
      <c r="G209" s="48">
        <v>64646.89</v>
      </c>
      <c r="H209" s="26">
        <v>1760411.89</v>
      </c>
      <c r="I209" s="26">
        <v>1760410.06</v>
      </c>
    </row>
    <row r="210" spans="1:9" ht="38.25">
      <c r="A210" s="6" t="s">
        <v>136</v>
      </c>
      <c r="B210" s="101" t="s">
        <v>6</v>
      </c>
      <c r="C210" s="101" t="s">
        <v>45</v>
      </c>
      <c r="D210" s="111">
        <v>4190000370</v>
      </c>
      <c r="E210" s="103">
        <v>200</v>
      </c>
      <c r="F210" s="26">
        <v>82585</v>
      </c>
      <c r="G210" s="48"/>
      <c r="H210" s="26">
        <v>82585</v>
      </c>
      <c r="I210" s="26">
        <v>82585</v>
      </c>
    </row>
    <row r="211" spans="1:9" ht="76.5">
      <c r="A211" s="6" t="s">
        <v>410</v>
      </c>
      <c r="B211" s="101" t="s">
        <v>6</v>
      </c>
      <c r="C211" s="103">
        <v>1004</v>
      </c>
      <c r="D211" s="101" t="s">
        <v>319</v>
      </c>
      <c r="E211" s="103">
        <v>300</v>
      </c>
      <c r="F211" s="26">
        <v>695685.37</v>
      </c>
      <c r="G211" s="48"/>
      <c r="H211" s="26">
        <v>695685.37</v>
      </c>
      <c r="I211" s="26">
        <v>498202.38</v>
      </c>
    </row>
    <row r="212" spans="1:9" ht="63.75">
      <c r="A212" s="6" t="s">
        <v>477</v>
      </c>
      <c r="B212" s="101" t="s">
        <v>6</v>
      </c>
      <c r="C212" s="103">
        <v>1101</v>
      </c>
      <c r="D212" s="49" t="s">
        <v>297</v>
      </c>
      <c r="E212" s="103">
        <v>100</v>
      </c>
      <c r="F212" s="26">
        <v>12500</v>
      </c>
      <c r="G212" s="48"/>
      <c r="H212" s="26">
        <v>12500</v>
      </c>
      <c r="I212" s="26">
        <v>12500</v>
      </c>
    </row>
    <row r="213" spans="1:9" ht="38.25">
      <c r="A213" s="6" t="s">
        <v>347</v>
      </c>
      <c r="B213" s="101" t="s">
        <v>6</v>
      </c>
      <c r="C213" s="103">
        <v>1101</v>
      </c>
      <c r="D213" s="49" t="s">
        <v>297</v>
      </c>
      <c r="E213" s="103">
        <v>200</v>
      </c>
      <c r="F213" s="26">
        <v>17000</v>
      </c>
      <c r="G213" s="48"/>
      <c r="H213" s="26">
        <v>17000</v>
      </c>
      <c r="I213" s="26">
        <v>17000</v>
      </c>
    </row>
    <row r="214" spans="1:9" ht="43.5" customHeight="1">
      <c r="A214" s="6" t="s">
        <v>559</v>
      </c>
      <c r="B214" s="101" t="s">
        <v>6</v>
      </c>
      <c r="C214" s="103">
        <v>1101</v>
      </c>
      <c r="D214" s="49" t="s">
        <v>297</v>
      </c>
      <c r="E214" s="103">
        <v>600</v>
      </c>
      <c r="F214" s="48">
        <v>20500</v>
      </c>
      <c r="G214" s="48"/>
      <c r="H214" s="26">
        <v>20500</v>
      </c>
      <c r="I214" s="26">
        <v>20500</v>
      </c>
    </row>
    <row r="215" spans="1:9" ht="67.5" customHeight="1">
      <c r="A215" s="6" t="s">
        <v>269</v>
      </c>
      <c r="B215" s="101" t="s">
        <v>6</v>
      </c>
      <c r="C215" s="103">
        <v>1102</v>
      </c>
      <c r="D215" s="49" t="s">
        <v>364</v>
      </c>
      <c r="E215" s="103">
        <v>100</v>
      </c>
      <c r="F215" s="26">
        <v>107897.59</v>
      </c>
      <c r="G215" s="48"/>
      <c r="H215" s="26">
        <v>107897.59</v>
      </c>
      <c r="I215" s="26">
        <v>107897.59</v>
      </c>
    </row>
    <row r="216" spans="1:9" ht="42" customHeight="1">
      <c r="A216" s="6" t="s">
        <v>564</v>
      </c>
      <c r="B216" s="101" t="s">
        <v>6</v>
      </c>
      <c r="C216" s="103">
        <v>1102</v>
      </c>
      <c r="D216" s="49" t="s">
        <v>364</v>
      </c>
      <c r="E216" s="103">
        <v>600</v>
      </c>
      <c r="F216" s="48">
        <v>116983.71</v>
      </c>
      <c r="G216" s="48"/>
      <c r="H216" s="26">
        <v>116983.71</v>
      </c>
      <c r="I216" s="26">
        <v>116079.47</v>
      </c>
    </row>
    <row r="217" spans="1:9" ht="27" customHeight="1">
      <c r="A217" s="90" t="s">
        <v>90</v>
      </c>
      <c r="B217" s="19" t="s">
        <v>89</v>
      </c>
      <c r="C217" s="21"/>
      <c r="D217" s="19"/>
      <c r="E217" s="104"/>
      <c r="F217" s="25">
        <f>F218+F219+F220+F221+F225+F226+F227+F228+F229+F222+F224+F223</f>
        <v>3722016.7</v>
      </c>
      <c r="G217" s="25">
        <f>G218+G219+G220+G221+G225+G226+G227+G228+G229+G222+G224+G223</f>
        <v>43301.57</v>
      </c>
      <c r="H217" s="25">
        <f>H218+H219+H220+H221+H225+H226+H227+H228+H229+H222+H224+H223</f>
        <v>3765318.27</v>
      </c>
      <c r="I217" s="25">
        <f>I218+I219+I220+I221+I225+I226+I227+I228+I229+I222+I224+I223</f>
        <v>3765316.7099999995</v>
      </c>
    </row>
    <row r="218" spans="1:9" ht="30.75" customHeight="1">
      <c r="A218" s="6" t="s">
        <v>346</v>
      </c>
      <c r="B218" s="101" t="s">
        <v>89</v>
      </c>
      <c r="C218" s="101" t="s">
        <v>35</v>
      </c>
      <c r="D218" s="111">
        <v>2240100230</v>
      </c>
      <c r="E218" s="103">
        <v>200</v>
      </c>
      <c r="F218" s="26">
        <v>300337.7</v>
      </c>
      <c r="G218" s="48"/>
      <c r="H218" s="26">
        <v>300337.7</v>
      </c>
      <c r="I218" s="26">
        <v>300337.7</v>
      </c>
    </row>
    <row r="219" spans="1:9" ht="51">
      <c r="A219" s="6" t="s">
        <v>109</v>
      </c>
      <c r="B219" s="101" t="s">
        <v>89</v>
      </c>
      <c r="C219" s="101" t="s">
        <v>35</v>
      </c>
      <c r="D219" s="111">
        <v>4290020140</v>
      </c>
      <c r="E219" s="103">
        <v>200</v>
      </c>
      <c r="F219" s="26">
        <v>206500</v>
      </c>
      <c r="G219" s="48">
        <v>-5673</v>
      </c>
      <c r="H219" s="26">
        <v>200827</v>
      </c>
      <c r="I219" s="26">
        <v>200827</v>
      </c>
    </row>
    <row r="220" spans="1:9" ht="51">
      <c r="A220" s="6" t="s">
        <v>299</v>
      </c>
      <c r="B220" s="101" t="s">
        <v>89</v>
      </c>
      <c r="C220" s="101" t="s">
        <v>35</v>
      </c>
      <c r="D220" s="101" t="s">
        <v>367</v>
      </c>
      <c r="E220" s="103">
        <v>200</v>
      </c>
      <c r="F220" s="26">
        <v>80000</v>
      </c>
      <c r="G220" s="48"/>
      <c r="H220" s="26">
        <v>80000</v>
      </c>
      <c r="I220" s="26">
        <v>80000</v>
      </c>
    </row>
    <row r="221" spans="1:9" ht="51">
      <c r="A221" s="6" t="s">
        <v>312</v>
      </c>
      <c r="B221" s="101" t="s">
        <v>89</v>
      </c>
      <c r="C221" s="101" t="s">
        <v>44</v>
      </c>
      <c r="D221" s="49" t="s">
        <v>366</v>
      </c>
      <c r="E221" s="103">
        <v>200</v>
      </c>
      <c r="F221" s="26">
        <v>190000</v>
      </c>
      <c r="G221" s="48"/>
      <c r="H221" s="26">
        <v>190000</v>
      </c>
      <c r="I221" s="26">
        <v>190000</v>
      </c>
    </row>
    <row r="222" spans="1:9" ht="41.25" customHeight="1">
      <c r="A222" s="6" t="s">
        <v>359</v>
      </c>
      <c r="B222" s="101" t="s">
        <v>89</v>
      </c>
      <c r="C222" s="101" t="s">
        <v>44</v>
      </c>
      <c r="D222" s="49" t="s">
        <v>349</v>
      </c>
      <c r="E222" s="103">
        <v>200</v>
      </c>
      <c r="F222" s="26">
        <v>100000</v>
      </c>
      <c r="G222" s="48"/>
      <c r="H222" s="26">
        <v>100000</v>
      </c>
      <c r="I222" s="26">
        <v>100000</v>
      </c>
    </row>
    <row r="223" spans="1:9" ht="51">
      <c r="A223" s="6" t="s">
        <v>481</v>
      </c>
      <c r="B223" s="101" t="s">
        <v>89</v>
      </c>
      <c r="C223" s="101" t="s">
        <v>45</v>
      </c>
      <c r="D223" s="49" t="s">
        <v>320</v>
      </c>
      <c r="E223" s="103">
        <v>200</v>
      </c>
      <c r="F223" s="26">
        <v>141000</v>
      </c>
      <c r="G223" s="48"/>
      <c r="H223" s="26">
        <v>141000</v>
      </c>
      <c r="I223" s="26">
        <v>141000</v>
      </c>
    </row>
    <row r="224" spans="1:9" ht="41.25" customHeight="1">
      <c r="A224" s="6" t="s">
        <v>358</v>
      </c>
      <c r="B224" s="101" t="s">
        <v>89</v>
      </c>
      <c r="C224" s="101" t="s">
        <v>45</v>
      </c>
      <c r="D224" s="101" t="s">
        <v>380</v>
      </c>
      <c r="E224" s="103">
        <v>200</v>
      </c>
      <c r="F224" s="26">
        <v>70000</v>
      </c>
      <c r="G224" s="48"/>
      <c r="H224" s="26">
        <v>70000</v>
      </c>
      <c r="I224" s="26">
        <v>70000</v>
      </c>
    </row>
    <row r="225" spans="1:9" ht="63.75">
      <c r="A225" s="6" t="s">
        <v>88</v>
      </c>
      <c r="B225" s="101" t="s">
        <v>89</v>
      </c>
      <c r="C225" s="101" t="s">
        <v>91</v>
      </c>
      <c r="D225" s="101" t="s">
        <v>86</v>
      </c>
      <c r="E225" s="16" t="s">
        <v>7</v>
      </c>
      <c r="F225" s="26">
        <v>2185243</v>
      </c>
      <c r="G225" s="48">
        <v>50685</v>
      </c>
      <c r="H225" s="26">
        <v>2235928</v>
      </c>
      <c r="I225" s="26">
        <v>2235926.44</v>
      </c>
    </row>
    <row r="226" spans="1:9" ht="38.25">
      <c r="A226" s="6" t="s">
        <v>107</v>
      </c>
      <c r="B226" s="101" t="s">
        <v>89</v>
      </c>
      <c r="C226" s="101" t="s">
        <v>91</v>
      </c>
      <c r="D226" s="101" t="s">
        <v>86</v>
      </c>
      <c r="E226" s="16" t="s">
        <v>59</v>
      </c>
      <c r="F226" s="26">
        <v>165936</v>
      </c>
      <c r="G226" s="48">
        <v>-1210.43</v>
      </c>
      <c r="H226" s="26">
        <v>164725.57</v>
      </c>
      <c r="I226" s="26">
        <v>164725.57</v>
      </c>
    </row>
    <row r="227" spans="1:9" ht="25.5">
      <c r="A227" s="6" t="s">
        <v>134</v>
      </c>
      <c r="B227" s="101" t="s">
        <v>89</v>
      </c>
      <c r="C227" s="101" t="s">
        <v>91</v>
      </c>
      <c r="D227" s="101" t="s">
        <v>86</v>
      </c>
      <c r="E227" s="16" t="s">
        <v>133</v>
      </c>
      <c r="F227" s="26">
        <v>3000</v>
      </c>
      <c r="G227" s="48">
        <v>-500</v>
      </c>
      <c r="H227" s="26">
        <v>2500</v>
      </c>
      <c r="I227" s="26">
        <v>2500</v>
      </c>
    </row>
    <row r="228" spans="1:9" ht="38.25">
      <c r="A228" s="6" t="s">
        <v>273</v>
      </c>
      <c r="B228" s="101" t="s">
        <v>89</v>
      </c>
      <c r="C228" s="101" t="s">
        <v>50</v>
      </c>
      <c r="D228" s="51" t="s">
        <v>350</v>
      </c>
      <c r="E228" s="15">
        <v>400</v>
      </c>
      <c r="F228" s="26">
        <v>0</v>
      </c>
      <c r="G228" s="48"/>
      <c r="H228" s="26">
        <v>0</v>
      </c>
      <c r="I228" s="26"/>
    </row>
    <row r="229" spans="1:9" ht="42.75" customHeight="1">
      <c r="A229" s="6" t="s">
        <v>347</v>
      </c>
      <c r="B229" s="101" t="s">
        <v>89</v>
      </c>
      <c r="C229" s="101" t="s">
        <v>244</v>
      </c>
      <c r="D229" s="49" t="s">
        <v>297</v>
      </c>
      <c r="E229" s="103">
        <v>200</v>
      </c>
      <c r="F229" s="26">
        <v>280000</v>
      </c>
      <c r="G229" s="48"/>
      <c r="H229" s="26">
        <v>280000</v>
      </c>
      <c r="I229" s="26">
        <v>280000</v>
      </c>
    </row>
    <row r="230" spans="1:9" ht="18" customHeight="1">
      <c r="A230" s="53" t="s">
        <v>9</v>
      </c>
      <c r="B230" s="36"/>
      <c r="C230" s="36"/>
      <c r="D230" s="36"/>
      <c r="E230" s="36"/>
      <c r="F230" s="25" t="e">
        <f>F14+F67+F64+F119+F217</f>
        <v>#REF!</v>
      </c>
      <c r="G230" s="25" t="e">
        <f>G14+G67+G64+G119+G217</f>
        <v>#REF!</v>
      </c>
      <c r="H230" s="25">
        <f>H14+H67+H64+H119+H217</f>
        <v>310056516.12</v>
      </c>
      <c r="I230" s="25">
        <f>I14+I67+I64+I119+I217</f>
        <v>295711397.26000005</v>
      </c>
    </row>
    <row r="231" ht="12.75" customHeight="1">
      <c r="A231" s="33"/>
    </row>
    <row r="232" ht="12.75" customHeight="1">
      <c r="A232" s="33"/>
    </row>
  </sheetData>
  <sheetProtection/>
  <mergeCells count="18">
    <mergeCell ref="I11:I13"/>
    <mergeCell ref="D1:I1"/>
    <mergeCell ref="D2:I2"/>
    <mergeCell ref="D3:I3"/>
    <mergeCell ref="D4:I4"/>
    <mergeCell ref="C5:I5"/>
    <mergeCell ref="A7:H7"/>
    <mergeCell ref="A8:H8"/>
    <mergeCell ref="E10:H10"/>
    <mergeCell ref="G11:G13"/>
    <mergeCell ref="A6:H6"/>
    <mergeCell ref="A11:A13"/>
    <mergeCell ref="B11:B13"/>
    <mergeCell ref="C11:C13"/>
    <mergeCell ref="D11:D13"/>
    <mergeCell ref="E11:E13"/>
    <mergeCell ref="F11:F13"/>
    <mergeCell ref="H11:H13"/>
  </mergeCells>
  <printOptions/>
  <pageMargins left="0.9055118110236221" right="0.31496062992125984" top="0.7480314960629921" bottom="0.7480314960629921" header="0.31496062992125984" footer="0.31496062992125984"/>
  <pageSetup horizontalDpi="600" verticalDpi="600" orientation="portrait" paperSize="9" scale="75" r:id="rId1"/>
  <rowBreaks count="2" manualBreakCount="2">
    <brk id="199" max="8" man="1"/>
    <brk id="219" max="255" man="1"/>
  </rowBreaks>
</worksheet>
</file>

<file path=xl/worksheets/sheet3.xml><?xml version="1.0" encoding="utf-8"?>
<worksheet xmlns="http://schemas.openxmlformats.org/spreadsheetml/2006/main" xmlns:r="http://schemas.openxmlformats.org/officeDocument/2006/relationships">
  <dimension ref="A1:D52"/>
  <sheetViews>
    <sheetView view="pageBreakPreview" zoomScale="88" zoomScaleSheetLayoutView="88" zoomScalePageLayoutView="0" workbookViewId="0" topLeftCell="A1">
      <selection activeCell="D7" sqref="D7"/>
    </sheetView>
  </sheetViews>
  <sheetFormatPr defaultColWidth="9.140625" defaultRowHeight="15"/>
  <cols>
    <col min="1" max="1" width="8.57421875" style="0" customWidth="1"/>
    <col min="2" max="2" width="55.8515625" style="0" customWidth="1"/>
    <col min="3" max="3" width="17.28125" style="0" customWidth="1"/>
    <col min="4" max="4" width="17.00390625" style="0" customWidth="1"/>
  </cols>
  <sheetData>
    <row r="1" spans="2:4" ht="15.75">
      <c r="B1" s="157" t="s">
        <v>229</v>
      </c>
      <c r="C1" s="157"/>
      <c r="D1" s="157"/>
    </row>
    <row r="2" spans="2:4" ht="15.75">
      <c r="B2" s="157" t="s">
        <v>0</v>
      </c>
      <c r="C2" s="157"/>
      <c r="D2" s="157"/>
    </row>
    <row r="3" spans="2:4" ht="15.75">
      <c r="B3" s="157" t="s">
        <v>1</v>
      </c>
      <c r="C3" s="157"/>
      <c r="D3" s="157"/>
    </row>
    <row r="4" spans="2:4" ht="15.75">
      <c r="B4" s="157" t="s">
        <v>2</v>
      </c>
      <c r="C4" s="157"/>
      <c r="D4" s="157"/>
    </row>
    <row r="5" spans="2:4" ht="15.75">
      <c r="B5" s="157" t="s">
        <v>787</v>
      </c>
      <c r="C5" s="157"/>
      <c r="D5" s="157"/>
    </row>
    <row r="6" spans="2:3" ht="15.75">
      <c r="B6" s="157"/>
      <c r="C6" s="157"/>
    </row>
    <row r="7" spans="2:3" ht="15.75">
      <c r="B7" s="157"/>
      <c r="C7" s="157"/>
    </row>
    <row r="8" spans="1:3" ht="15" customHeight="1">
      <c r="A8" s="162" t="s">
        <v>742</v>
      </c>
      <c r="B8" s="162"/>
      <c r="C8" s="162"/>
    </row>
    <row r="9" spans="1:3" ht="15.75" customHeight="1">
      <c r="A9" s="162" t="s">
        <v>743</v>
      </c>
      <c r="B9" s="162"/>
      <c r="C9" s="162"/>
    </row>
    <row r="10" spans="1:3" ht="17.25" customHeight="1">
      <c r="A10" s="187" t="s">
        <v>233</v>
      </c>
      <c r="B10" s="187"/>
      <c r="C10" s="187"/>
    </row>
    <row r="11" spans="1:4" ht="40.5" customHeight="1">
      <c r="A11" s="3"/>
      <c r="B11" s="95" t="s">
        <v>3</v>
      </c>
      <c r="C11" s="96" t="s">
        <v>389</v>
      </c>
      <c r="D11" s="96" t="s">
        <v>714</v>
      </c>
    </row>
    <row r="12" spans="1:4" ht="15">
      <c r="A12" s="105" t="s">
        <v>30</v>
      </c>
      <c r="B12" s="106" t="s">
        <v>12</v>
      </c>
      <c r="C12" s="107">
        <f>C13+C14+C16+C17+C18+C19+C20</f>
        <v>35263923.93</v>
      </c>
      <c r="D12" s="141">
        <f>D13+D14+D16+D17+D18+D19+D20</f>
        <v>31064488.18</v>
      </c>
    </row>
    <row r="13" spans="1:4" s="2" customFormat="1" ht="27.75" customHeight="1">
      <c r="A13" s="108" t="s">
        <v>64</v>
      </c>
      <c r="B13" s="109" t="s">
        <v>65</v>
      </c>
      <c r="C13" s="30">
        <v>2466367</v>
      </c>
      <c r="D13" s="30">
        <v>2466366.6</v>
      </c>
    </row>
    <row r="14" spans="1:4" ht="27" customHeight="1">
      <c r="A14" s="179" t="s">
        <v>31</v>
      </c>
      <c r="B14" s="180" t="s">
        <v>123</v>
      </c>
      <c r="C14" s="30">
        <v>755441.42</v>
      </c>
      <c r="D14" s="30">
        <v>755441.42</v>
      </c>
    </row>
    <row r="15" spans="1:4" ht="20.25" customHeight="1" hidden="1">
      <c r="A15" s="179"/>
      <c r="B15" s="180"/>
      <c r="C15" s="30" t="e">
        <f>#REF!+#REF!</f>
        <v>#REF!</v>
      </c>
      <c r="D15" s="30"/>
    </row>
    <row r="16" spans="1:4" ht="38.25">
      <c r="A16" s="110" t="s">
        <v>32</v>
      </c>
      <c r="B16" s="5" t="s">
        <v>124</v>
      </c>
      <c r="C16" s="30">
        <v>19568538.2</v>
      </c>
      <c r="D16" s="30">
        <v>19568536.56</v>
      </c>
    </row>
    <row r="17" spans="1:4" ht="15">
      <c r="A17" s="108" t="s">
        <v>62</v>
      </c>
      <c r="B17" s="109" t="s">
        <v>63</v>
      </c>
      <c r="C17" s="30">
        <v>0</v>
      </c>
      <c r="D17" s="30"/>
    </row>
    <row r="18" spans="1:4" ht="25.5">
      <c r="A18" s="108" t="s">
        <v>33</v>
      </c>
      <c r="B18" s="109" t="s">
        <v>13</v>
      </c>
      <c r="C18" s="30">
        <v>4767607.66</v>
      </c>
      <c r="D18" s="30">
        <v>4767567.28</v>
      </c>
    </row>
    <row r="19" spans="1:4" ht="15">
      <c r="A19" s="108" t="s">
        <v>34</v>
      </c>
      <c r="B19" s="109" t="s">
        <v>14</v>
      </c>
      <c r="C19" s="30">
        <v>4062392.68</v>
      </c>
      <c r="D19" s="30"/>
    </row>
    <row r="20" spans="1:4" ht="15">
      <c r="A20" s="108" t="s">
        <v>35</v>
      </c>
      <c r="B20" s="109" t="s">
        <v>15</v>
      </c>
      <c r="C20" s="30">
        <v>3643576.97</v>
      </c>
      <c r="D20" s="30">
        <v>3506576.32</v>
      </c>
    </row>
    <row r="21" spans="1:4" ht="27.75" customHeight="1">
      <c r="A21" s="181" t="s">
        <v>36</v>
      </c>
      <c r="B21" s="182" t="s">
        <v>16</v>
      </c>
      <c r="C21" s="178">
        <f>C23</f>
        <v>9821964.95</v>
      </c>
      <c r="D21" s="178">
        <f>D23</f>
        <v>9265532.95</v>
      </c>
    </row>
    <row r="22" spans="1:4" ht="2.25" customHeight="1" hidden="1">
      <c r="A22" s="181"/>
      <c r="B22" s="182"/>
      <c r="C22" s="178"/>
      <c r="D22" s="178"/>
    </row>
    <row r="23" spans="1:4" ht="15">
      <c r="A23" s="183" t="s">
        <v>439</v>
      </c>
      <c r="B23" s="180" t="s">
        <v>440</v>
      </c>
      <c r="C23" s="185">
        <v>9821964.95</v>
      </c>
      <c r="D23" s="185">
        <v>9265532.95</v>
      </c>
    </row>
    <row r="24" spans="1:4" ht="15">
      <c r="A24" s="184"/>
      <c r="B24" s="180"/>
      <c r="C24" s="186"/>
      <c r="D24" s="186"/>
    </row>
    <row r="25" spans="1:4" ht="14.25" customHeight="1">
      <c r="A25" s="105" t="s">
        <v>37</v>
      </c>
      <c r="B25" s="106" t="s">
        <v>17</v>
      </c>
      <c r="C25" s="107">
        <f>C26+C27+C28</f>
        <v>35621072.41</v>
      </c>
      <c r="D25" s="141">
        <f>D26+D27+D28</f>
        <v>30542902.76</v>
      </c>
    </row>
    <row r="26" spans="1:4" ht="15">
      <c r="A26" s="108" t="s">
        <v>38</v>
      </c>
      <c r="B26" s="109" t="s">
        <v>18</v>
      </c>
      <c r="C26" s="29">
        <v>415137</v>
      </c>
      <c r="D26" s="29">
        <v>187000</v>
      </c>
    </row>
    <row r="27" spans="1:4" ht="15">
      <c r="A27" s="108" t="s">
        <v>39</v>
      </c>
      <c r="B27" s="109" t="s">
        <v>19</v>
      </c>
      <c r="C27" s="29">
        <v>34474936.18</v>
      </c>
      <c r="D27" s="29">
        <v>29624903.53</v>
      </c>
    </row>
    <row r="28" spans="1:4" ht="15">
      <c r="A28" s="108" t="s">
        <v>40</v>
      </c>
      <c r="B28" s="109" t="s">
        <v>20</v>
      </c>
      <c r="C28" s="29">
        <v>730999.23</v>
      </c>
      <c r="D28" s="29">
        <v>730999.23</v>
      </c>
    </row>
    <row r="29" spans="1:4" ht="15">
      <c r="A29" s="105" t="s">
        <v>126</v>
      </c>
      <c r="B29" s="106" t="s">
        <v>125</v>
      </c>
      <c r="C29" s="107">
        <f>C30+C31+C32</f>
        <v>42755022.59</v>
      </c>
      <c r="D29" s="141">
        <f>D30+D31+D32</f>
        <v>40430888.22</v>
      </c>
    </row>
    <row r="30" spans="1:4" ht="15">
      <c r="A30" s="108" t="s">
        <v>121</v>
      </c>
      <c r="B30" s="109" t="s">
        <v>127</v>
      </c>
      <c r="C30" s="31">
        <v>1627874.38</v>
      </c>
      <c r="D30" s="31">
        <v>1586269.72</v>
      </c>
    </row>
    <row r="31" spans="1:4" ht="15">
      <c r="A31" s="108" t="s">
        <v>120</v>
      </c>
      <c r="B31" s="109" t="s">
        <v>128</v>
      </c>
      <c r="C31" s="31">
        <v>38709633.51</v>
      </c>
      <c r="D31" s="31">
        <v>36753205.83</v>
      </c>
    </row>
    <row r="32" spans="1:4" ht="15">
      <c r="A32" s="108" t="s">
        <v>122</v>
      </c>
      <c r="B32" s="109" t="s">
        <v>129</v>
      </c>
      <c r="C32" s="31">
        <v>2417514.7</v>
      </c>
      <c r="D32" s="31">
        <v>2091412.67</v>
      </c>
    </row>
    <row r="33" spans="1:4" ht="15">
      <c r="A33" s="105" t="s">
        <v>41</v>
      </c>
      <c r="B33" s="46" t="s">
        <v>58</v>
      </c>
      <c r="C33" s="107">
        <f>C34+C35+C37+C38+C36</f>
        <v>167206934.61</v>
      </c>
      <c r="D33" s="141">
        <f>D34+D35+D37+D38+D36</f>
        <v>165528223.55</v>
      </c>
    </row>
    <row r="34" spans="1:4" ht="15">
      <c r="A34" s="108" t="s">
        <v>42</v>
      </c>
      <c r="B34" s="92" t="s">
        <v>21</v>
      </c>
      <c r="C34" s="29">
        <v>23563650.86</v>
      </c>
      <c r="D34" s="29">
        <v>23418095.43</v>
      </c>
    </row>
    <row r="35" spans="1:4" ht="15">
      <c r="A35" s="108" t="s">
        <v>43</v>
      </c>
      <c r="B35" s="92" t="s">
        <v>22</v>
      </c>
      <c r="C35" s="29">
        <v>120866642.75</v>
      </c>
      <c r="D35" s="29">
        <v>119340299.39</v>
      </c>
    </row>
    <row r="36" spans="1:4" ht="15">
      <c r="A36" s="108" t="s">
        <v>131</v>
      </c>
      <c r="B36" s="92" t="s">
        <v>132</v>
      </c>
      <c r="C36" s="29">
        <v>8243131.11</v>
      </c>
      <c r="D36" s="29">
        <v>8241765.99</v>
      </c>
    </row>
    <row r="37" spans="1:4" ht="15">
      <c r="A37" s="108" t="s">
        <v>44</v>
      </c>
      <c r="B37" s="92" t="s">
        <v>117</v>
      </c>
      <c r="C37" s="29">
        <v>1095160</v>
      </c>
      <c r="D37" s="29">
        <v>1095132.71</v>
      </c>
    </row>
    <row r="38" spans="1:4" ht="15">
      <c r="A38" s="108" t="s">
        <v>45</v>
      </c>
      <c r="B38" s="92" t="s">
        <v>23</v>
      </c>
      <c r="C38" s="29">
        <v>13438349.89</v>
      </c>
      <c r="D38" s="29">
        <v>13432930.03</v>
      </c>
    </row>
    <row r="39" spans="1:4" ht="15">
      <c r="A39" s="105" t="s">
        <v>46</v>
      </c>
      <c r="B39" s="46" t="s">
        <v>93</v>
      </c>
      <c r="C39" s="107">
        <f>C40+C41</f>
        <v>14136220.56</v>
      </c>
      <c r="D39" s="141">
        <f>D40+D41</f>
        <v>14060020.72</v>
      </c>
    </row>
    <row r="40" spans="1:4" ht="15">
      <c r="A40" s="108" t="s">
        <v>47</v>
      </c>
      <c r="B40" s="92" t="s">
        <v>24</v>
      </c>
      <c r="C40" s="29">
        <v>11733066.99</v>
      </c>
      <c r="D40" s="29">
        <v>11656868.71</v>
      </c>
    </row>
    <row r="41" spans="1:4" ht="15">
      <c r="A41" s="108" t="s">
        <v>91</v>
      </c>
      <c r="B41" s="92" t="s">
        <v>92</v>
      </c>
      <c r="C41" s="29">
        <v>2403153.57</v>
      </c>
      <c r="D41" s="29">
        <v>2403152.01</v>
      </c>
    </row>
    <row r="42" spans="1:4" ht="15">
      <c r="A42" s="105" t="s">
        <v>48</v>
      </c>
      <c r="B42" s="46" t="s">
        <v>25</v>
      </c>
      <c r="C42" s="107">
        <f>C43+C45+C44</f>
        <v>4096495.77</v>
      </c>
      <c r="D42" s="141">
        <v>3665380.82</v>
      </c>
    </row>
    <row r="43" spans="1:4" ht="15">
      <c r="A43" s="108" t="s">
        <v>49</v>
      </c>
      <c r="B43" s="92" t="s">
        <v>26</v>
      </c>
      <c r="C43" s="29">
        <v>1527200</v>
      </c>
      <c r="D43" s="29">
        <v>1527178.44</v>
      </c>
    </row>
    <row r="44" spans="1:4" ht="15">
      <c r="A44" s="108" t="s">
        <v>115</v>
      </c>
      <c r="B44" s="92" t="s">
        <v>116</v>
      </c>
      <c r="C44" s="29">
        <v>0</v>
      </c>
      <c r="D44" s="29"/>
    </row>
    <row r="45" spans="1:4" ht="15">
      <c r="A45" s="108" t="s">
        <v>50</v>
      </c>
      <c r="B45" s="92" t="s">
        <v>27</v>
      </c>
      <c r="C45" s="29">
        <v>2569295.77</v>
      </c>
      <c r="D45" s="29">
        <v>2138202.38</v>
      </c>
    </row>
    <row r="46" spans="1:4" ht="15">
      <c r="A46" s="105" t="s">
        <v>51</v>
      </c>
      <c r="B46" s="46" t="s">
        <v>28</v>
      </c>
      <c r="C46" s="32">
        <f>C47+C48</f>
        <v>1154881.3</v>
      </c>
      <c r="D46" s="32">
        <f>D47+D48</f>
        <v>1153960.06</v>
      </c>
    </row>
    <row r="47" spans="1:4" ht="15">
      <c r="A47" s="108" t="s">
        <v>244</v>
      </c>
      <c r="B47" s="92" t="s">
        <v>246</v>
      </c>
      <c r="C47" s="29">
        <v>330000</v>
      </c>
      <c r="D47" s="29">
        <v>330000</v>
      </c>
    </row>
    <row r="48" spans="1:4" ht="15">
      <c r="A48" s="108" t="s">
        <v>270</v>
      </c>
      <c r="B48" s="92" t="s">
        <v>271</v>
      </c>
      <c r="C48" s="29">
        <v>824881.3</v>
      </c>
      <c r="D48" s="29">
        <v>823960.06</v>
      </c>
    </row>
    <row r="49" spans="1:4" ht="21.75" customHeight="1">
      <c r="A49" s="105"/>
      <c r="B49" s="46" t="s">
        <v>29</v>
      </c>
      <c r="C49" s="107">
        <f>C12+C21+C25+C33+C39+C42+C46+C29</f>
        <v>310056516.12</v>
      </c>
      <c r="D49" s="141">
        <f>D12+D21+D25+D33+D39+D42+D46+D29</f>
        <v>295711397.26</v>
      </c>
    </row>
    <row r="51" ht="15">
      <c r="B51" s="113"/>
    </row>
    <row r="52" ht="51.75" customHeight="1">
      <c r="B52" s="4"/>
    </row>
  </sheetData>
  <sheetProtection/>
  <mergeCells count="20">
    <mergeCell ref="A23:A24"/>
    <mergeCell ref="B23:B24"/>
    <mergeCell ref="C23:C24"/>
    <mergeCell ref="D23:D24"/>
    <mergeCell ref="A10:C10"/>
    <mergeCell ref="B1:D1"/>
    <mergeCell ref="B2:D2"/>
    <mergeCell ref="B3:D3"/>
    <mergeCell ref="B4:D4"/>
    <mergeCell ref="B5:D5"/>
    <mergeCell ref="D21:D22"/>
    <mergeCell ref="A14:A15"/>
    <mergeCell ref="B14:B15"/>
    <mergeCell ref="B6:C6"/>
    <mergeCell ref="A21:A22"/>
    <mergeCell ref="B21:B22"/>
    <mergeCell ref="C21:C22"/>
    <mergeCell ref="A8:C8"/>
    <mergeCell ref="A9:C9"/>
    <mergeCell ref="B7:C7"/>
  </mergeCells>
  <printOptions/>
  <pageMargins left="0.7086614173228347" right="0.31496062992125984" top="0.7480314960629921" bottom="0.7480314960629921" header="0.31496062992125984" footer="0.31496062992125984"/>
  <pageSetup horizontalDpi="600" verticalDpi="600" orientation="portrait" paperSize="9" scale="91" r:id="rId1"/>
</worksheet>
</file>

<file path=xl/worksheets/sheet4.xml><?xml version="1.0" encoding="utf-8"?>
<worksheet xmlns="http://schemas.openxmlformats.org/spreadsheetml/2006/main" xmlns:r="http://schemas.openxmlformats.org/officeDocument/2006/relationships">
  <dimension ref="A1:J36"/>
  <sheetViews>
    <sheetView view="pageBreakPreview" zoomScaleSheetLayoutView="100" zoomScalePageLayoutView="0" workbookViewId="0" topLeftCell="A1">
      <selection activeCell="A7" sqref="A7:C7"/>
    </sheetView>
  </sheetViews>
  <sheetFormatPr defaultColWidth="9.140625" defaultRowHeight="15"/>
  <cols>
    <col min="1" max="1" width="24.7109375" style="0" customWidth="1"/>
    <col min="2" max="2" width="47.421875" style="0" customWidth="1"/>
    <col min="3" max="3" width="17.00390625" style="0" customWidth="1"/>
    <col min="4" max="10" width="9.140625" style="0" hidden="1" customWidth="1"/>
  </cols>
  <sheetData>
    <row r="1" spans="1:3" ht="15.75">
      <c r="A1" s="157" t="s">
        <v>227</v>
      </c>
      <c r="B1" s="202"/>
      <c r="C1" s="202"/>
    </row>
    <row r="2" spans="1:3" ht="15.75">
      <c r="A2" s="157" t="s">
        <v>198</v>
      </c>
      <c r="B2" s="202"/>
      <c r="C2" s="202"/>
    </row>
    <row r="3" spans="1:3" ht="15.75">
      <c r="A3" s="9"/>
      <c r="B3" s="157" t="s">
        <v>1</v>
      </c>
      <c r="C3" s="157"/>
    </row>
    <row r="4" spans="1:3" ht="15.75">
      <c r="A4" s="10"/>
      <c r="B4" s="157" t="s">
        <v>2</v>
      </c>
      <c r="C4" s="157"/>
    </row>
    <row r="5" spans="1:3" ht="15.75">
      <c r="A5" s="11"/>
      <c r="B5" s="157" t="s">
        <v>787</v>
      </c>
      <c r="C5" s="157"/>
    </row>
    <row r="6" spans="1:3" ht="15.75">
      <c r="A6" s="11"/>
      <c r="B6" s="13"/>
      <c r="C6" s="13"/>
    </row>
    <row r="7" spans="1:3" ht="15.75" customHeight="1">
      <c r="A7" s="162" t="s">
        <v>718</v>
      </c>
      <c r="B7" s="162"/>
      <c r="C7" s="162"/>
    </row>
    <row r="8" spans="1:3" ht="10.5" customHeight="1">
      <c r="A8" s="162" t="s">
        <v>719</v>
      </c>
      <c r="B8" s="162"/>
      <c r="C8" s="162"/>
    </row>
    <row r="9" spans="1:3" ht="20.25" customHeight="1">
      <c r="A9" s="162"/>
      <c r="B9" s="162"/>
      <c r="C9" s="162"/>
    </row>
    <row r="10" spans="1:3" ht="15.75" customHeight="1">
      <c r="A10" s="162"/>
      <c r="B10" s="162"/>
      <c r="C10" s="162"/>
    </row>
    <row r="11" spans="1:3" ht="15" customHeight="1">
      <c r="A11" s="196" t="s">
        <v>245</v>
      </c>
      <c r="B11" s="197"/>
      <c r="C11" s="197"/>
    </row>
    <row r="12" spans="1:3" ht="15" customHeight="1">
      <c r="A12" s="188" t="s">
        <v>201</v>
      </c>
      <c r="B12" s="188" t="s">
        <v>202</v>
      </c>
      <c r="C12" s="188" t="s">
        <v>717</v>
      </c>
    </row>
    <row r="13" spans="1:3" ht="23.25" customHeight="1">
      <c r="A13" s="189"/>
      <c r="B13" s="189"/>
      <c r="C13" s="189"/>
    </row>
    <row r="14" spans="1:3" ht="15" customHeight="1">
      <c r="A14" s="198" t="s">
        <v>203</v>
      </c>
      <c r="B14" s="200" t="s">
        <v>204</v>
      </c>
      <c r="C14" s="203">
        <f>C16+C28</f>
        <v>-8952489.539999962</v>
      </c>
    </row>
    <row r="15" spans="1:3" ht="14.25" customHeight="1">
      <c r="A15" s="199"/>
      <c r="B15" s="201"/>
      <c r="C15" s="204"/>
    </row>
    <row r="16" spans="1:3" ht="15" customHeight="1">
      <c r="A16" s="198" t="s">
        <v>205</v>
      </c>
      <c r="B16" s="200" t="s">
        <v>206</v>
      </c>
      <c r="C16" s="203">
        <f>C18+C23</f>
        <v>-9147489.539999962</v>
      </c>
    </row>
    <row r="17" spans="1:3" ht="15">
      <c r="A17" s="199"/>
      <c r="B17" s="201"/>
      <c r="C17" s="204"/>
    </row>
    <row r="18" spans="1:3" ht="15">
      <c r="A18" s="54" t="s">
        <v>207</v>
      </c>
      <c r="B18" s="12" t="s">
        <v>208</v>
      </c>
      <c r="C18" s="57">
        <f>C19</f>
        <v>-307696665.27</v>
      </c>
    </row>
    <row r="19" spans="1:3" ht="15">
      <c r="A19" s="54" t="s">
        <v>209</v>
      </c>
      <c r="B19" s="12" t="s">
        <v>210</v>
      </c>
      <c r="C19" s="57">
        <f>C20</f>
        <v>-307696665.27</v>
      </c>
    </row>
    <row r="20" spans="1:3" ht="21" customHeight="1">
      <c r="A20" s="54" t="s">
        <v>211</v>
      </c>
      <c r="B20" s="12" t="s">
        <v>212</v>
      </c>
      <c r="C20" s="57">
        <f>C21</f>
        <v>-307696665.27</v>
      </c>
    </row>
    <row r="21" spans="1:3" ht="15" customHeight="1">
      <c r="A21" s="194" t="s">
        <v>213</v>
      </c>
      <c r="B21" s="195" t="s">
        <v>214</v>
      </c>
      <c r="C21" s="192">
        <v>-307696665.27</v>
      </c>
    </row>
    <row r="22" spans="1:3" ht="15" customHeight="1">
      <c r="A22" s="194"/>
      <c r="B22" s="195"/>
      <c r="C22" s="193"/>
    </row>
    <row r="23" spans="1:3" ht="15">
      <c r="A23" s="54" t="s">
        <v>215</v>
      </c>
      <c r="B23" s="12" t="s">
        <v>216</v>
      </c>
      <c r="C23" s="57">
        <f>C24</f>
        <v>298549175.73</v>
      </c>
    </row>
    <row r="24" spans="1:10" ht="15">
      <c r="A24" s="54" t="s">
        <v>217</v>
      </c>
      <c r="B24" s="12" t="s">
        <v>218</v>
      </c>
      <c r="C24" s="57">
        <f>C25</f>
        <v>298549175.73</v>
      </c>
      <c r="J24" t="s">
        <v>531</v>
      </c>
    </row>
    <row r="25" spans="1:3" ht="25.5">
      <c r="A25" s="54" t="s">
        <v>219</v>
      </c>
      <c r="B25" s="12" t="s">
        <v>220</v>
      </c>
      <c r="C25" s="57">
        <f>C26</f>
        <v>298549175.73</v>
      </c>
    </row>
    <row r="26" spans="1:3" ht="15" customHeight="1">
      <c r="A26" s="188" t="s">
        <v>221</v>
      </c>
      <c r="B26" s="190" t="s">
        <v>222</v>
      </c>
      <c r="C26" s="192">
        <v>298549175.73</v>
      </c>
    </row>
    <row r="27" spans="1:3" ht="15">
      <c r="A27" s="189"/>
      <c r="B27" s="191"/>
      <c r="C27" s="193"/>
    </row>
    <row r="28" spans="1:3" ht="25.5">
      <c r="A28" s="61" t="s">
        <v>493</v>
      </c>
      <c r="B28" s="62" t="s">
        <v>494</v>
      </c>
      <c r="C28" s="63">
        <f>C29</f>
        <v>195000</v>
      </c>
    </row>
    <row r="29" spans="1:3" ht="25.5">
      <c r="A29" s="55" t="s">
        <v>495</v>
      </c>
      <c r="B29" s="59" t="s">
        <v>496</v>
      </c>
      <c r="C29" s="63">
        <f>C34+C30</f>
        <v>195000</v>
      </c>
    </row>
    <row r="30" spans="1:3" ht="25.5">
      <c r="A30" s="66" t="s">
        <v>495</v>
      </c>
      <c r="B30" s="68" t="s">
        <v>523</v>
      </c>
      <c r="C30" s="67">
        <f>C31</f>
        <v>0</v>
      </c>
    </row>
    <row r="31" spans="1:3" ht="38.25">
      <c r="A31" s="66" t="s">
        <v>524</v>
      </c>
      <c r="B31" s="68" t="s">
        <v>525</v>
      </c>
      <c r="C31" s="67">
        <f>C32</f>
        <v>0</v>
      </c>
    </row>
    <row r="32" spans="1:3" ht="41.25" customHeight="1">
      <c r="A32" s="66" t="s">
        <v>526</v>
      </c>
      <c r="B32" s="68" t="s">
        <v>527</v>
      </c>
      <c r="C32" s="67">
        <f>C33</f>
        <v>0</v>
      </c>
    </row>
    <row r="33" spans="1:3" ht="39" customHeight="1">
      <c r="A33" s="66" t="s">
        <v>528</v>
      </c>
      <c r="B33" s="68" t="s">
        <v>527</v>
      </c>
      <c r="C33" s="67"/>
    </row>
    <row r="34" spans="1:3" ht="25.5">
      <c r="A34" s="56" t="s">
        <v>497</v>
      </c>
      <c r="B34" s="60" t="s">
        <v>498</v>
      </c>
      <c r="C34" s="58">
        <v>195000</v>
      </c>
    </row>
    <row r="35" spans="1:3" ht="38.25">
      <c r="A35" s="56" t="s">
        <v>499</v>
      </c>
      <c r="B35" s="60" t="s">
        <v>500</v>
      </c>
      <c r="C35" s="58">
        <v>195000</v>
      </c>
    </row>
    <row r="36" spans="1:3" ht="51">
      <c r="A36" s="56" t="s">
        <v>501</v>
      </c>
      <c r="B36" s="60" t="s">
        <v>502</v>
      </c>
      <c r="C36" s="58">
        <v>195000</v>
      </c>
    </row>
  </sheetData>
  <sheetProtection/>
  <mergeCells count="24">
    <mergeCell ref="C16:C17"/>
    <mergeCell ref="C14:C15"/>
    <mergeCell ref="B14:B15"/>
    <mergeCell ref="A14:A15"/>
    <mergeCell ref="B12:B13"/>
    <mergeCell ref="A12:A13"/>
    <mergeCell ref="C12:C13"/>
    <mergeCell ref="A1:C1"/>
    <mergeCell ref="A2:C2"/>
    <mergeCell ref="B3:C3"/>
    <mergeCell ref="B4:C4"/>
    <mergeCell ref="B5:C5"/>
    <mergeCell ref="A8:C9"/>
    <mergeCell ref="A7:C7"/>
    <mergeCell ref="A10:C10"/>
    <mergeCell ref="A26:A27"/>
    <mergeCell ref="B26:B27"/>
    <mergeCell ref="C26:C27"/>
    <mergeCell ref="A21:A22"/>
    <mergeCell ref="B21:B22"/>
    <mergeCell ref="C21:C22"/>
    <mergeCell ref="A11:C11"/>
    <mergeCell ref="A16:A17"/>
    <mergeCell ref="B16:B17"/>
  </mergeCells>
  <printOptions/>
  <pageMargins left="0.7086614173228347" right="0.5118110236220472"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37"/>
  <sheetViews>
    <sheetView view="pageBreakPreview" zoomScaleSheetLayoutView="100" zoomScalePageLayoutView="0" workbookViewId="0" topLeftCell="A1">
      <selection activeCell="A8" sqref="A8:D8"/>
    </sheetView>
  </sheetViews>
  <sheetFormatPr defaultColWidth="9.140625" defaultRowHeight="15"/>
  <cols>
    <col min="1" max="1" width="24.7109375" style="0" customWidth="1"/>
    <col min="2" max="2" width="31.8515625" style="0" customWidth="1"/>
    <col min="3" max="3" width="15.7109375" style="0" customWidth="1"/>
    <col min="4" max="4" width="16.7109375" style="0" customWidth="1"/>
    <col min="5" max="11" width="9.140625" style="0" hidden="1" customWidth="1"/>
  </cols>
  <sheetData>
    <row r="1" spans="1:4" ht="15.75">
      <c r="A1" s="157" t="s">
        <v>199</v>
      </c>
      <c r="B1" s="202"/>
      <c r="C1" s="202"/>
      <c r="D1" s="202"/>
    </row>
    <row r="2" spans="1:4" ht="15.75">
      <c r="A2" s="157" t="s">
        <v>198</v>
      </c>
      <c r="B2" s="202"/>
      <c r="C2" s="202"/>
      <c r="D2" s="202"/>
    </row>
    <row r="3" spans="1:4" ht="15.75">
      <c r="A3" s="9"/>
      <c r="B3" s="157" t="s">
        <v>1</v>
      </c>
      <c r="C3" s="157"/>
      <c r="D3" s="157"/>
    </row>
    <row r="4" spans="1:4" ht="15.75">
      <c r="A4" s="10"/>
      <c r="B4" s="157" t="s">
        <v>2</v>
      </c>
      <c r="C4" s="157"/>
      <c r="D4" s="157"/>
    </row>
    <row r="5" spans="1:4" ht="15.75">
      <c r="A5" s="11"/>
      <c r="B5" s="157" t="s">
        <v>787</v>
      </c>
      <c r="C5" s="157"/>
      <c r="D5" s="157"/>
    </row>
    <row r="6" spans="1:4" ht="15.75">
      <c r="A6" s="157"/>
      <c r="B6" s="202"/>
      <c r="C6" s="202"/>
      <c r="D6" s="202"/>
    </row>
    <row r="7" spans="1:4" ht="15.75">
      <c r="A7" s="157"/>
      <c r="B7" s="202"/>
      <c r="C7" s="202"/>
      <c r="D7" s="202"/>
    </row>
    <row r="8" spans="1:4" ht="15.75" customHeight="1">
      <c r="A8" s="162" t="s">
        <v>200</v>
      </c>
      <c r="B8" s="162"/>
      <c r="C8" s="162"/>
      <c r="D8" s="162"/>
    </row>
    <row r="9" spans="1:4" ht="10.5" customHeight="1">
      <c r="A9" s="162" t="s">
        <v>395</v>
      </c>
      <c r="B9" s="162"/>
      <c r="C9" s="162"/>
      <c r="D9" s="162"/>
    </row>
    <row r="10" spans="1:4" ht="8.25" customHeight="1">
      <c r="A10" s="162"/>
      <c r="B10" s="162"/>
      <c r="C10" s="162"/>
      <c r="D10" s="162"/>
    </row>
    <row r="11" spans="1:4" ht="15.75" customHeight="1">
      <c r="A11" s="162" t="s">
        <v>503</v>
      </c>
      <c r="B11" s="162"/>
      <c r="C11" s="162"/>
      <c r="D11" s="162"/>
    </row>
    <row r="12" spans="1:4" ht="15" customHeight="1">
      <c r="A12" s="196" t="s">
        <v>245</v>
      </c>
      <c r="B12" s="197"/>
      <c r="C12" s="197"/>
      <c r="D12" s="197"/>
    </row>
    <row r="13" spans="1:4" ht="15" customHeight="1">
      <c r="A13" s="194" t="s">
        <v>201</v>
      </c>
      <c r="B13" s="194" t="s">
        <v>202</v>
      </c>
      <c r="C13" s="188" t="s">
        <v>402</v>
      </c>
      <c r="D13" s="188" t="s">
        <v>717</v>
      </c>
    </row>
    <row r="14" spans="1:4" ht="23.25" customHeight="1">
      <c r="A14" s="194"/>
      <c r="B14" s="194"/>
      <c r="C14" s="189"/>
      <c r="D14" s="189"/>
    </row>
    <row r="15" spans="1:4" ht="15" customHeight="1">
      <c r="A15" s="206" t="s">
        <v>203</v>
      </c>
      <c r="B15" s="207" t="s">
        <v>204</v>
      </c>
      <c r="C15" s="205">
        <f>C17+C29</f>
        <v>1780121.1299999952</v>
      </c>
      <c r="D15" s="205">
        <f>D17+D29</f>
        <v>-8952489.539999962</v>
      </c>
    </row>
    <row r="16" spans="1:4" ht="25.5" customHeight="1">
      <c r="A16" s="206"/>
      <c r="B16" s="207"/>
      <c r="C16" s="205"/>
      <c r="D16" s="205"/>
    </row>
    <row r="17" spans="1:4" ht="15" customHeight="1">
      <c r="A17" s="206" t="s">
        <v>205</v>
      </c>
      <c r="B17" s="207" t="s">
        <v>206</v>
      </c>
      <c r="C17" s="205">
        <f>C19+C24</f>
        <v>1585121.1299999952</v>
      </c>
      <c r="D17" s="205">
        <f>D19+D24</f>
        <v>-9147489.539999962</v>
      </c>
    </row>
    <row r="18" spans="1:4" ht="15">
      <c r="A18" s="206"/>
      <c r="B18" s="207"/>
      <c r="C18" s="205"/>
      <c r="D18" s="205"/>
    </row>
    <row r="19" spans="1:4" ht="25.5">
      <c r="A19" s="54" t="s">
        <v>207</v>
      </c>
      <c r="B19" s="12" t="s">
        <v>208</v>
      </c>
      <c r="C19" s="57">
        <f aca="true" t="shared" si="0" ref="C19:D21">C20</f>
        <v>-308471394.99</v>
      </c>
      <c r="D19" s="57">
        <f t="shared" si="0"/>
        <v>-307696665.27</v>
      </c>
    </row>
    <row r="20" spans="1:4" ht="25.5">
      <c r="A20" s="54" t="s">
        <v>209</v>
      </c>
      <c r="B20" s="12" t="s">
        <v>210</v>
      </c>
      <c r="C20" s="57">
        <f t="shared" si="0"/>
        <v>-308471394.99</v>
      </c>
      <c r="D20" s="57">
        <f t="shared" si="0"/>
        <v>-307696665.27</v>
      </c>
    </row>
    <row r="21" spans="1:4" ht="25.5">
      <c r="A21" s="54" t="s">
        <v>211</v>
      </c>
      <c r="B21" s="12" t="s">
        <v>212</v>
      </c>
      <c r="C21" s="57">
        <f t="shared" si="0"/>
        <v>-308471394.99</v>
      </c>
      <c r="D21" s="57">
        <f t="shared" si="0"/>
        <v>-307696665.27</v>
      </c>
    </row>
    <row r="22" spans="1:4" ht="15" customHeight="1">
      <c r="A22" s="194" t="s">
        <v>213</v>
      </c>
      <c r="B22" s="195" t="s">
        <v>214</v>
      </c>
      <c r="C22" s="192">
        <v>-308471394.99</v>
      </c>
      <c r="D22" s="192">
        <v>-307696665.27</v>
      </c>
    </row>
    <row r="23" spans="1:4" ht="24.75" customHeight="1">
      <c r="A23" s="194"/>
      <c r="B23" s="195"/>
      <c r="C23" s="193"/>
      <c r="D23" s="193"/>
    </row>
    <row r="24" spans="1:4" ht="25.5">
      <c r="A24" s="54" t="s">
        <v>215</v>
      </c>
      <c r="B24" s="12" t="s">
        <v>216</v>
      </c>
      <c r="C24" s="57">
        <f aca="true" t="shared" si="1" ref="C24:D26">C25</f>
        <v>310056516.12</v>
      </c>
      <c r="D24" s="57">
        <f t="shared" si="1"/>
        <v>298549175.73</v>
      </c>
    </row>
    <row r="25" spans="1:11" ht="25.5">
      <c r="A25" s="54" t="s">
        <v>217</v>
      </c>
      <c r="B25" s="12" t="s">
        <v>218</v>
      </c>
      <c r="C25" s="57">
        <f t="shared" si="1"/>
        <v>310056516.12</v>
      </c>
      <c r="D25" s="57">
        <f t="shared" si="1"/>
        <v>298549175.73</v>
      </c>
      <c r="K25" t="s">
        <v>531</v>
      </c>
    </row>
    <row r="26" spans="1:4" ht="25.5">
      <c r="A26" s="54" t="s">
        <v>219</v>
      </c>
      <c r="B26" s="12" t="s">
        <v>220</v>
      </c>
      <c r="C26" s="57">
        <f t="shared" si="1"/>
        <v>310056516.12</v>
      </c>
      <c r="D26" s="57">
        <f t="shared" si="1"/>
        <v>298549175.73</v>
      </c>
    </row>
    <row r="27" spans="1:4" ht="15" customHeight="1">
      <c r="A27" s="188" t="s">
        <v>221</v>
      </c>
      <c r="B27" s="190" t="s">
        <v>222</v>
      </c>
      <c r="C27" s="192">
        <v>310056516.12</v>
      </c>
      <c r="D27" s="192">
        <v>298549175.73</v>
      </c>
    </row>
    <row r="28" spans="1:4" ht="15">
      <c r="A28" s="189"/>
      <c r="B28" s="191"/>
      <c r="C28" s="193"/>
      <c r="D28" s="193"/>
    </row>
    <row r="29" spans="1:4" ht="38.25">
      <c r="A29" s="61" t="s">
        <v>493</v>
      </c>
      <c r="B29" s="62" t="s">
        <v>494</v>
      </c>
      <c r="C29" s="63">
        <f>C30</f>
        <v>195000</v>
      </c>
      <c r="D29" s="63">
        <f>D30</f>
        <v>195000</v>
      </c>
    </row>
    <row r="30" spans="1:4" ht="38.25">
      <c r="A30" s="96" t="s">
        <v>495</v>
      </c>
      <c r="B30" s="106" t="s">
        <v>496</v>
      </c>
      <c r="C30" s="63">
        <f>C35+C31</f>
        <v>195000</v>
      </c>
      <c r="D30" s="63">
        <f>D35+D31</f>
        <v>195000</v>
      </c>
    </row>
    <row r="31" spans="1:4" ht="38.25">
      <c r="A31" s="95" t="s">
        <v>495</v>
      </c>
      <c r="B31" s="109" t="s">
        <v>523</v>
      </c>
      <c r="C31" s="97">
        <f aca="true" t="shared" si="2" ref="C31:D33">C32</f>
        <v>0</v>
      </c>
      <c r="D31" s="97">
        <f t="shared" si="2"/>
        <v>0</v>
      </c>
    </row>
    <row r="32" spans="1:4" ht="51">
      <c r="A32" s="95" t="s">
        <v>524</v>
      </c>
      <c r="B32" s="109" t="s">
        <v>525</v>
      </c>
      <c r="C32" s="97">
        <f t="shared" si="2"/>
        <v>0</v>
      </c>
      <c r="D32" s="97">
        <f t="shared" si="2"/>
        <v>0</v>
      </c>
    </row>
    <row r="33" spans="1:4" ht="63.75">
      <c r="A33" s="95" t="s">
        <v>526</v>
      </c>
      <c r="B33" s="109" t="s">
        <v>527</v>
      </c>
      <c r="C33" s="97">
        <f t="shared" si="2"/>
        <v>0</v>
      </c>
      <c r="D33" s="97">
        <f t="shared" si="2"/>
        <v>0</v>
      </c>
    </row>
    <row r="34" spans="1:4" ht="63.75">
      <c r="A34" s="95" t="s">
        <v>528</v>
      </c>
      <c r="B34" s="109" t="s">
        <v>527</v>
      </c>
      <c r="C34" s="97"/>
      <c r="D34" s="97"/>
    </row>
    <row r="35" spans="1:4" ht="38.25">
      <c r="A35" s="95" t="s">
        <v>497</v>
      </c>
      <c r="B35" s="109" t="s">
        <v>498</v>
      </c>
      <c r="C35" s="97">
        <v>195000</v>
      </c>
      <c r="D35" s="144">
        <v>195000</v>
      </c>
    </row>
    <row r="36" spans="1:4" ht="63.75">
      <c r="A36" s="95" t="s">
        <v>499</v>
      </c>
      <c r="B36" s="109" t="s">
        <v>500</v>
      </c>
      <c r="C36" s="97">
        <v>195000</v>
      </c>
      <c r="D36" s="144">
        <v>195000</v>
      </c>
    </row>
    <row r="37" spans="1:4" ht="76.5">
      <c r="A37" s="95" t="s">
        <v>501</v>
      </c>
      <c r="B37" s="109" t="s">
        <v>502</v>
      </c>
      <c r="C37" s="97">
        <v>195000</v>
      </c>
      <c r="D37" s="144">
        <v>195000</v>
      </c>
    </row>
  </sheetData>
  <sheetProtection/>
  <mergeCells count="31">
    <mergeCell ref="B17:B18"/>
    <mergeCell ref="C17:C18"/>
    <mergeCell ref="D13:D14"/>
    <mergeCell ref="A15:A16"/>
    <mergeCell ref="A12:D12"/>
    <mergeCell ref="D22:D23"/>
    <mergeCell ref="D15:D16"/>
    <mergeCell ref="C15:C16"/>
    <mergeCell ref="A17:A18"/>
    <mergeCell ref="C22:C23"/>
    <mergeCell ref="C13:C14"/>
    <mergeCell ref="D17:D18"/>
    <mergeCell ref="A22:A23"/>
    <mergeCell ref="B15:B16"/>
    <mergeCell ref="A13:A14"/>
    <mergeCell ref="B13:B14"/>
    <mergeCell ref="A6:D6"/>
    <mergeCell ref="A8:D8"/>
    <mergeCell ref="A9:D10"/>
    <mergeCell ref="A27:A28"/>
    <mergeCell ref="B27:B28"/>
    <mergeCell ref="C27:C28"/>
    <mergeCell ref="D27:D28"/>
    <mergeCell ref="B22:B23"/>
    <mergeCell ref="A11:D11"/>
    <mergeCell ref="A1:D1"/>
    <mergeCell ref="A2:D2"/>
    <mergeCell ref="B3:D3"/>
    <mergeCell ref="B4:D4"/>
    <mergeCell ref="B5:D5"/>
    <mergeCell ref="A7:D7"/>
  </mergeCells>
  <printOptions/>
  <pageMargins left="0.7874015748031497" right="0.5118110236220472" top="0.7480314960629921" bottom="0.7480314960629921" header="0.31496062992125984" footer="0.31496062992125984"/>
  <pageSetup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dimension ref="A1:K23"/>
  <sheetViews>
    <sheetView tabSelected="1" view="pageBreakPreview" zoomScale="95" zoomScaleSheetLayoutView="95" zoomScalePageLayoutView="0" workbookViewId="0" topLeftCell="A4">
      <selection activeCell="L13" sqref="L13"/>
    </sheetView>
  </sheetViews>
  <sheetFormatPr defaultColWidth="9.140625" defaultRowHeight="15"/>
  <cols>
    <col min="1" max="1" width="20.28125" style="0" customWidth="1"/>
    <col min="2" max="2" width="11.8515625" style="0" customWidth="1"/>
    <col min="3" max="3" width="11.421875" style="0" customWidth="1"/>
    <col min="4" max="4" width="11.00390625" style="0" customWidth="1"/>
    <col min="5" max="5" width="9.7109375" style="0" customWidth="1"/>
    <col min="6" max="6" width="12.00390625" style="0" customWidth="1"/>
    <col min="7" max="7" width="10.8515625" style="0" customWidth="1"/>
    <col min="8" max="8" width="12.00390625" style="0" customWidth="1"/>
    <col min="9" max="9" width="12.57421875" style="0" customWidth="1"/>
    <col min="10" max="10" width="13.140625" style="0" customWidth="1"/>
    <col min="11" max="11" width="15.421875" style="0" customWidth="1"/>
  </cols>
  <sheetData>
    <row r="1" spans="7:10" ht="15.75" customHeight="1">
      <c r="G1" s="157" t="s">
        <v>745</v>
      </c>
      <c r="H1" s="157"/>
      <c r="I1" s="157"/>
      <c r="J1" s="157"/>
    </row>
    <row r="2" spans="7:10" ht="15.75" customHeight="1">
      <c r="G2" s="157" t="s">
        <v>611</v>
      </c>
      <c r="H2" s="157"/>
      <c r="I2" s="157"/>
      <c r="J2" s="157"/>
    </row>
    <row r="3" spans="7:10" ht="15.75" customHeight="1">
      <c r="G3" s="157" t="s">
        <v>610</v>
      </c>
      <c r="H3" s="157"/>
      <c r="I3" s="157"/>
      <c r="J3" s="157"/>
    </row>
    <row r="4" spans="7:10" ht="15.75" customHeight="1">
      <c r="G4" s="157" t="s">
        <v>612</v>
      </c>
      <c r="H4" s="157"/>
      <c r="I4" s="157"/>
      <c r="J4" s="157"/>
    </row>
    <row r="5" spans="7:10" ht="15.75" customHeight="1">
      <c r="G5" s="157" t="s">
        <v>787</v>
      </c>
      <c r="H5" s="157"/>
      <c r="I5" s="157"/>
      <c r="J5" s="157"/>
    </row>
    <row r="6" spans="6:8" ht="15" customHeight="1">
      <c r="F6" s="93"/>
      <c r="G6" s="93"/>
      <c r="H6" s="93"/>
    </row>
    <row r="7" spans="1:9" ht="15" customHeight="1">
      <c r="A7" s="213" t="s">
        <v>737</v>
      </c>
      <c r="B7" s="213"/>
      <c r="C7" s="213"/>
      <c r="D7" s="213"/>
      <c r="E7" s="213"/>
      <c r="F7" s="213"/>
      <c r="G7" s="213"/>
      <c r="H7" s="213"/>
      <c r="I7" s="213"/>
    </row>
    <row r="8" spans="1:9" ht="15" customHeight="1">
      <c r="A8" s="162" t="s">
        <v>738</v>
      </c>
      <c r="B8" s="162"/>
      <c r="C8" s="162"/>
      <c r="D8" s="162"/>
      <c r="E8" s="162"/>
      <c r="F8" s="162"/>
      <c r="G8" s="162"/>
      <c r="H8" s="162"/>
      <c r="I8" s="162"/>
    </row>
    <row r="9" spans="1:9" ht="15" customHeight="1">
      <c r="A9" s="162" t="s">
        <v>739</v>
      </c>
      <c r="B9" s="162"/>
      <c r="C9" s="162"/>
      <c r="D9" s="162"/>
      <c r="E9" s="162"/>
      <c r="F9" s="162"/>
      <c r="G9" s="162"/>
      <c r="H9" s="162"/>
      <c r="I9" s="162"/>
    </row>
    <row r="11" spans="8:9" ht="15.75">
      <c r="H11" s="127"/>
      <c r="I11" s="128" t="s">
        <v>233</v>
      </c>
    </row>
    <row r="12" spans="1:10" ht="15">
      <c r="A12" s="208" t="s">
        <v>720</v>
      </c>
      <c r="B12" s="210" t="s">
        <v>263</v>
      </c>
      <c r="C12" s="211"/>
      <c r="D12" s="211"/>
      <c r="E12" s="211"/>
      <c r="F12" s="211"/>
      <c r="G12" s="211"/>
      <c r="H12" s="211"/>
      <c r="I12" s="211"/>
      <c r="J12" s="212"/>
    </row>
    <row r="13" spans="1:10" ht="409.5" customHeight="1">
      <c r="A13" s="209"/>
      <c r="B13" s="5" t="s">
        <v>721</v>
      </c>
      <c r="C13" s="5" t="s">
        <v>722</v>
      </c>
      <c r="D13" s="5" t="s">
        <v>723</v>
      </c>
      <c r="E13" s="5" t="s">
        <v>724</v>
      </c>
      <c r="F13" s="5" t="s">
        <v>725</v>
      </c>
      <c r="G13" s="5" t="s">
        <v>726</v>
      </c>
      <c r="H13" s="129" t="s">
        <v>727</v>
      </c>
      <c r="I13" s="130" t="s">
        <v>728</v>
      </c>
      <c r="J13" s="5" t="s">
        <v>729</v>
      </c>
    </row>
    <row r="14" spans="1:10" ht="43.5" customHeight="1">
      <c r="A14" s="131" t="s">
        <v>730</v>
      </c>
      <c r="B14" s="132">
        <v>30000</v>
      </c>
      <c r="C14" s="3">
        <v>917787</v>
      </c>
      <c r="D14" s="3">
        <v>915255</v>
      </c>
      <c r="E14" s="3">
        <v>28500</v>
      </c>
      <c r="F14" s="3">
        <v>112365</v>
      </c>
      <c r="G14" s="112">
        <v>329400</v>
      </c>
      <c r="H14" s="3"/>
      <c r="I14" s="126"/>
      <c r="J14" s="3"/>
    </row>
    <row r="15" spans="1:10" ht="44.25" customHeight="1">
      <c r="A15" s="133" t="s">
        <v>731</v>
      </c>
      <c r="B15" s="132">
        <v>39366.16</v>
      </c>
      <c r="C15" s="3">
        <v>701050</v>
      </c>
      <c r="D15" s="3">
        <v>271290</v>
      </c>
      <c r="E15" s="3">
        <v>14280</v>
      </c>
      <c r="F15" s="3">
        <v>169930</v>
      </c>
      <c r="G15" s="112">
        <v>0</v>
      </c>
      <c r="H15" s="3"/>
      <c r="I15" s="132">
        <v>268257</v>
      </c>
      <c r="J15" s="132">
        <v>847675.7</v>
      </c>
    </row>
    <row r="16" spans="1:10" ht="45" customHeight="1">
      <c r="A16" s="133" t="s">
        <v>732</v>
      </c>
      <c r="B16" s="132">
        <v>76425</v>
      </c>
      <c r="C16" s="3">
        <v>1078000</v>
      </c>
      <c r="D16" s="3">
        <v>806795</v>
      </c>
      <c r="E16" s="3">
        <v>62188.22</v>
      </c>
      <c r="F16" s="143" t="s">
        <v>747</v>
      </c>
      <c r="G16" s="112">
        <v>335968</v>
      </c>
      <c r="H16" s="3"/>
      <c r="I16" s="132">
        <v>187885</v>
      </c>
      <c r="J16" s="132">
        <v>300000</v>
      </c>
    </row>
    <row r="17" spans="1:10" ht="43.5" customHeight="1">
      <c r="A17" s="133" t="s">
        <v>733</v>
      </c>
      <c r="B17" s="132">
        <v>0</v>
      </c>
      <c r="C17" s="3">
        <v>227283.72</v>
      </c>
      <c r="D17" s="3">
        <v>0</v>
      </c>
      <c r="E17" s="3">
        <v>0</v>
      </c>
      <c r="F17" s="108"/>
      <c r="G17" s="134">
        <v>72100</v>
      </c>
      <c r="H17" s="135"/>
      <c r="I17" s="126"/>
      <c r="J17" s="132">
        <v>617567.1</v>
      </c>
    </row>
    <row r="18" spans="1:10" ht="44.25" customHeight="1">
      <c r="A18" s="133" t="s">
        <v>734</v>
      </c>
      <c r="B18" s="132">
        <v>99664</v>
      </c>
      <c r="C18" s="3">
        <v>1578998</v>
      </c>
      <c r="D18" s="3">
        <v>594197</v>
      </c>
      <c r="E18" s="3">
        <v>33794.84</v>
      </c>
      <c r="F18" s="3">
        <v>486589</v>
      </c>
      <c r="G18" s="112">
        <v>289600</v>
      </c>
      <c r="H18" s="3">
        <v>0</v>
      </c>
      <c r="I18" s="126"/>
      <c r="J18" s="132"/>
    </row>
    <row r="19" spans="1:10" ht="44.25" customHeight="1">
      <c r="A19" s="136" t="s">
        <v>735</v>
      </c>
      <c r="B19" s="132"/>
      <c r="C19" s="3"/>
      <c r="D19" s="3"/>
      <c r="E19" s="3"/>
      <c r="F19" s="3"/>
      <c r="G19" s="112"/>
      <c r="H19" s="3"/>
      <c r="I19" s="126"/>
      <c r="J19" s="132">
        <v>241718.98</v>
      </c>
    </row>
    <row r="20" spans="1:11" ht="21" customHeight="1">
      <c r="A20" s="149" t="s">
        <v>736</v>
      </c>
      <c r="B20" s="147">
        <f>B14+B15+B16+B17+B18+B19</f>
        <v>245455.16</v>
      </c>
      <c r="C20" s="147">
        <f aca="true" t="shared" si="0" ref="C20:J20">C14+C15+C16+C17+C18+C19</f>
        <v>4503118.720000001</v>
      </c>
      <c r="D20" s="147">
        <f t="shared" si="0"/>
        <v>2587537</v>
      </c>
      <c r="E20" s="147">
        <f t="shared" si="0"/>
        <v>138763.06</v>
      </c>
      <c r="F20" s="147">
        <f t="shared" si="0"/>
        <v>1141890</v>
      </c>
      <c r="G20" s="148">
        <f t="shared" si="0"/>
        <v>1027068</v>
      </c>
      <c r="H20" s="147">
        <f t="shared" si="0"/>
        <v>0</v>
      </c>
      <c r="I20" s="147">
        <f t="shared" si="0"/>
        <v>456142</v>
      </c>
      <c r="J20" s="137">
        <f t="shared" si="0"/>
        <v>2006961.7799999998</v>
      </c>
      <c r="K20" s="138"/>
    </row>
    <row r="21" ht="15">
      <c r="J21" s="138"/>
    </row>
    <row r="23" ht="15">
      <c r="B23" s="138"/>
    </row>
  </sheetData>
  <sheetProtection/>
  <mergeCells count="10">
    <mergeCell ref="A9:I9"/>
    <mergeCell ref="A12:A13"/>
    <mergeCell ref="B12:J12"/>
    <mergeCell ref="A7:I7"/>
    <mergeCell ref="A8:I8"/>
    <mergeCell ref="G1:J1"/>
    <mergeCell ref="G2:J2"/>
    <mergeCell ref="G3:J3"/>
    <mergeCell ref="G4:J4"/>
    <mergeCell ref="G5:J5"/>
  </mergeCells>
  <printOptions/>
  <pageMargins left="0.7086614173228347" right="0.5118110236220472" top="0.7480314960629921" bottom="0.7480314960629921" header="0.31496062992125984" footer="0.31496062992125984"/>
  <pageSetup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ФО</dc:creator>
  <cp:keywords/>
  <dc:description/>
  <cp:lastModifiedBy>ФО</cp:lastModifiedBy>
  <cp:lastPrinted>2023-06-01T07:52:31Z</cp:lastPrinted>
  <dcterms:created xsi:type="dcterms:W3CDTF">2014-09-25T13:17:34Z</dcterms:created>
  <dcterms:modified xsi:type="dcterms:W3CDTF">2023-06-01T09:00:54Z</dcterms:modified>
  <cp:category/>
  <cp:version/>
  <cp:contentType/>
  <cp:contentStatus/>
</cp:coreProperties>
</file>